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 activeTab="2"/>
  </bookViews>
  <sheets>
    <sheet name="ჯამი" sheetId="5" r:id="rId1"/>
    <sheet name="უნივერსიტეტი - ელექტროობა" sheetId="4" r:id="rId2"/>
    <sheet name="HVAC" sheetId="6" r:id="rId3"/>
  </sheets>
  <definedNames>
    <definedName name="_xlnm.Print_Area" localSheetId="1">'უნივერსიტეტი - ელექტროობა'!$A$1:$I$101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5" l="1"/>
  <c r="J17" i="6" l="1"/>
  <c r="J7" i="6"/>
  <c r="J9" i="6"/>
  <c r="J15" i="6"/>
  <c r="J2" i="6"/>
  <c r="J25" i="6" l="1"/>
  <c r="J26" i="6" s="1"/>
  <c r="J13" i="6"/>
  <c r="J19" i="6"/>
  <c r="J11" i="6"/>
  <c r="J23" i="6"/>
  <c r="J24" i="6" s="1"/>
  <c r="J29" i="6" s="1"/>
  <c r="J8" i="6"/>
  <c r="J20" i="6"/>
  <c r="J6" i="6"/>
  <c r="J10" i="6"/>
  <c r="J12" i="6"/>
  <c r="J14" i="6"/>
  <c r="J16" i="6"/>
  <c r="J18" i="6"/>
  <c r="E2" i="5"/>
  <c r="J27" i="6" l="1"/>
  <c r="J28" i="6" s="1"/>
  <c r="J30" i="6" s="1"/>
  <c r="J31" i="6" s="1"/>
  <c r="J32" i="6" s="1"/>
  <c r="J33" i="6" s="1"/>
  <c r="J34" i="6" s="1"/>
  <c r="J35" i="6" s="1"/>
  <c r="J36" i="6" s="1"/>
  <c r="E5" i="5" s="1"/>
  <c r="I2" i="4"/>
  <c r="I7" i="4"/>
  <c r="N7" i="4"/>
  <c r="I8" i="4"/>
  <c r="N8" i="4"/>
  <c r="I9" i="4"/>
  <c r="N9" i="4"/>
  <c r="N10" i="4"/>
  <c r="N11" i="4"/>
  <c r="I12" i="4"/>
  <c r="N12" i="4"/>
  <c r="I13" i="4"/>
  <c r="N13" i="4"/>
  <c r="I15" i="4"/>
  <c r="I17" i="4"/>
  <c r="I18" i="4"/>
  <c r="I20" i="4"/>
  <c r="I22" i="4"/>
  <c r="I24" i="4"/>
  <c r="I25" i="4"/>
  <c r="I27" i="4"/>
  <c r="I28" i="4"/>
  <c r="I30" i="4"/>
  <c r="I31" i="4"/>
  <c r="I33" i="4"/>
  <c r="I34" i="4"/>
  <c r="I37" i="4"/>
  <c r="I39" i="4"/>
  <c r="I41" i="4"/>
  <c r="I44" i="4"/>
  <c r="I45" i="4"/>
  <c r="I47" i="4"/>
  <c r="I48" i="4"/>
  <c r="I50" i="4"/>
  <c r="I51" i="4"/>
  <c r="I53" i="4"/>
  <c r="I55" i="4"/>
  <c r="I57" i="4"/>
  <c r="I58" i="4"/>
  <c r="I60" i="4"/>
  <c r="I61" i="4"/>
  <c r="I64" i="4"/>
  <c r="I65" i="4"/>
  <c r="I67" i="4"/>
  <c r="I68" i="4"/>
  <c r="I70" i="4"/>
  <c r="I71" i="4"/>
  <c r="I74" i="4"/>
  <c r="I75" i="4"/>
  <c r="I77" i="4"/>
  <c r="I78" i="4"/>
  <c r="I80" i="4"/>
  <c r="I81" i="4"/>
  <c r="I86" i="4" l="1"/>
  <c r="I84" i="4"/>
  <c r="I42" i="4"/>
  <c r="I11" i="4"/>
  <c r="I35" i="4"/>
  <c r="I32" i="4"/>
  <c r="I79" i="4"/>
  <c r="I73" i="4"/>
  <c r="I66" i="4"/>
  <c r="I59" i="4"/>
  <c r="I52" i="4"/>
  <c r="I49" i="4"/>
  <c r="I38" i="4"/>
  <c r="I82" i="4"/>
  <c r="I76" i="4"/>
  <c r="I69" i="4"/>
  <c r="I63" i="4"/>
  <c r="I56" i="4"/>
  <c r="I46" i="4"/>
  <c r="I40" i="4"/>
  <c r="I10" i="4"/>
  <c r="I88" i="4"/>
  <c r="I89" i="4" s="1"/>
  <c r="I94" i="4" s="1"/>
  <c r="I85" i="4"/>
  <c r="I43" i="4"/>
  <c r="I29" i="4"/>
  <c r="I26" i="4"/>
  <c r="I23" i="4"/>
  <c r="I19" i="4"/>
  <c r="I16" i="4"/>
  <c r="I90" i="4"/>
  <c r="I6" i="4"/>
  <c r="I91" i="4" l="1"/>
  <c r="I92" i="4"/>
  <c r="I93" i="4" l="1"/>
  <c r="I95" i="4" s="1"/>
  <c r="I96" i="4" s="1"/>
  <c r="I97" i="4" s="1"/>
  <c r="I98" i="4" s="1"/>
  <c r="I99" i="4" s="1"/>
  <c r="I100" i="4" s="1"/>
  <c r="I101" i="4" s="1"/>
  <c r="E7" i="5" l="1"/>
</calcChain>
</file>

<file path=xl/sharedStrings.xml><?xml version="1.0" encoding="utf-8"?>
<sst xmlns="http://schemas.openxmlformats.org/spreadsheetml/2006/main" count="266" uniqueCount="143">
  <si>
    <t>კომპლ.</t>
  </si>
  <si>
    <t>მთავარი გამანაწილებელი ფარი MDB</t>
  </si>
  <si>
    <t>ც</t>
  </si>
  <si>
    <t>დამხმარე სამონტაჟო მასალები</t>
  </si>
  <si>
    <t>კაბელები</t>
  </si>
  <si>
    <t>მ</t>
  </si>
  <si>
    <t>ფურნიტურა</t>
  </si>
  <si>
    <t>სამონტაჟო მასალა</t>
  </si>
  <si>
    <t>ჯამი ხელფასი</t>
  </si>
  <si>
    <t>ხელფასი საშემოსავლო და საპენსიო დანამატით</t>
  </si>
  <si>
    <t>ჯამი მასალები</t>
  </si>
  <si>
    <t>სულ ჯამი მასალა და ხელფასის ფონდი</t>
  </si>
  <si>
    <t>სატრანსპორტო ხარჯები მასალიდან</t>
  </si>
  <si>
    <t>ჯამი</t>
  </si>
  <si>
    <t>ზედნადები ხარჯი ხელფასიდან</t>
  </si>
  <si>
    <t>გეგმიური დაგროვება</t>
  </si>
  <si>
    <t>გაუთვალისწინებელი ხარჯები</t>
  </si>
  <si>
    <t>დ.ღ.გ.</t>
  </si>
  <si>
    <t>სულ ჯამი დ.ღ.გ. -ს ჩათვლით</t>
  </si>
  <si>
    <t>N</t>
  </si>
  <si>
    <t>დასახელება</t>
  </si>
  <si>
    <t>განზ. ერთ</t>
  </si>
  <si>
    <t>რაოდენობა</t>
  </si>
  <si>
    <t>მასალა</t>
  </si>
  <si>
    <t>ხელობა</t>
  </si>
  <si>
    <t>ერთ</t>
  </si>
  <si>
    <t>აკუმულატორი 12V/7Ah</t>
  </si>
  <si>
    <t>ხელის საგანგაშო ღილაკი</t>
  </si>
  <si>
    <t>სახანძრო სირენა</t>
  </si>
  <si>
    <t>დამხმარე სამონტაჟო მასალა</t>
  </si>
  <si>
    <t>სახანძრო სისტემა</t>
  </si>
  <si>
    <t>თარიღი:</t>
  </si>
  <si>
    <t>კლემა, 2 იანი "ვაგო"</t>
  </si>
  <si>
    <t>კლემა, 3 იანი "ვაგო"</t>
  </si>
  <si>
    <t>კლემა, 5 იანი "ვაგო"</t>
  </si>
  <si>
    <t>სამონტაჟო აქსესუარები</t>
  </si>
  <si>
    <t>პლასტმასის მარყუჟი 3.6x250</t>
  </si>
  <si>
    <t>პლასტმასის მარყუჟი 3.6X150(PEOPLE)</t>
  </si>
  <si>
    <t xml:space="preserve">გოფრირებული PVC მილი D25 </t>
  </si>
  <si>
    <t>კვამლის ოპტიკური დეტექტორი ბაზით</t>
  </si>
  <si>
    <t>კონექტორი RJ-45 FTP</t>
  </si>
  <si>
    <t>კაბელი FTP Cat5e</t>
  </si>
  <si>
    <t>პლასტმასის გოფრირებული მილი 25მმ</t>
  </si>
  <si>
    <t>PDU 19'</t>
  </si>
  <si>
    <t>კომპიუტერული ქსელის როზეტი RJ45 კედლის</t>
  </si>
  <si>
    <t>პლასტმასის მარყუჟი 3.6X370(PEOPLE)</t>
  </si>
  <si>
    <r>
      <t>სახანძრო სიგნალიზაციის კაბელი 1x2x0,8 მმ</t>
    </r>
    <r>
      <rPr>
        <vertAlign val="superscript"/>
        <sz val="11"/>
        <color indexed="8"/>
        <rFont val="Sylfaen"/>
        <family val="1"/>
      </rPr>
      <t>2</t>
    </r>
  </si>
  <si>
    <t>IT cabling</t>
  </si>
  <si>
    <t>CCTV</t>
  </si>
  <si>
    <t>DS 300 S რკინის კაბელ არხის სამაგრი</t>
  </si>
  <si>
    <t>SK 60 S შემაერთებელი</t>
  </si>
  <si>
    <t>S 8X20 ZNCR ქანჩი</t>
  </si>
  <si>
    <t>MN 8 ZNCR</t>
  </si>
  <si>
    <t>NSM 6X10 ZNCR ქანჩი გაიკით</t>
  </si>
  <si>
    <t>M 8 ZNCR</t>
  </si>
  <si>
    <t>კედლის  როზეტი IP</t>
  </si>
  <si>
    <t>სამფაზა  როზეტი</t>
  </si>
  <si>
    <t>გამანაწილებელი კარადის აწყობა</t>
  </si>
  <si>
    <t>OEZ:42276</t>
  </si>
  <si>
    <t>LVN-80C-3</t>
  </si>
  <si>
    <t>OEZ:42278</t>
  </si>
  <si>
    <t>LVN-125C-3</t>
  </si>
  <si>
    <t>OEZ:38321</t>
  </si>
  <si>
    <t>OLE-10C-1N-030AC</t>
  </si>
  <si>
    <t>OEZ:14412</t>
  </si>
  <si>
    <t>BH630NE305</t>
  </si>
  <si>
    <t>OEZ:25200</t>
  </si>
  <si>
    <t>SE-BH-0400-DTV3</t>
  </si>
  <si>
    <t>OEZ:18202</t>
  </si>
  <si>
    <t>CS-BH-Z039</t>
  </si>
  <si>
    <t>OEZ:24780</t>
  </si>
  <si>
    <t>CS-BH-A021</t>
  </si>
  <si>
    <t>პროჟექტორი, LED, 10W</t>
  </si>
  <si>
    <t>გრძელი სანათი, LED, 36W</t>
  </si>
  <si>
    <t>ჭერში ჩაყენებული სანათი, LED, მინ. 11W</t>
  </si>
  <si>
    <t>ძალოვანი როზეტი, 220V, 16A</t>
  </si>
  <si>
    <t>პერფორირებული საკაბელო ხონჩა  100x60</t>
  </si>
  <si>
    <t>გოფრირებული PVC მილი D50, ორმაგი იზოლაციით</t>
  </si>
  <si>
    <t>დამიწება</t>
  </si>
  <si>
    <t>ძალოვანი კაბელი სპილენძის 3x1,5 мм2</t>
  </si>
  <si>
    <t>ძალოვანი კაბელი სპილენძის 3x2,5 мм2</t>
  </si>
  <si>
    <t>ძალოვანი კაბელი სპილენძის 1x25mm2</t>
  </si>
  <si>
    <t>ძალოვანი კაბელი სპილენძის 5x2,5 мм2</t>
  </si>
  <si>
    <t>სამონტაჟო კოლოფები</t>
  </si>
  <si>
    <t>რევერსული გამთიშველი</t>
  </si>
  <si>
    <t>საკაბელო მილები D25</t>
  </si>
  <si>
    <t>სახანძრო სიგნალიზაციის საკონტროლო პანელი, კვების ბლოკით</t>
  </si>
  <si>
    <t>სახარჯი მასალა</t>
  </si>
  <si>
    <t>ავტომატური ამომრთველი MCCB 3P 200A</t>
  </si>
  <si>
    <t>ავტომატური ამომრთველი MCB 3P 16A</t>
  </si>
  <si>
    <t>ავტომატური ამომრთველი MCB 3P 25A</t>
  </si>
  <si>
    <t>ავტომატური ამომრთველი MCB 1P 16A</t>
  </si>
  <si>
    <t>ავტომატური ამომრთველი MCB 1P 10A</t>
  </si>
  <si>
    <t>როუტერი</t>
  </si>
  <si>
    <t>POE Switch</t>
  </si>
  <si>
    <t>Switch</t>
  </si>
  <si>
    <t>რეკი კედლის 6U</t>
  </si>
  <si>
    <t>პაჩ პანელი CAT5 E  1 U 24 PORT FTP</t>
  </si>
  <si>
    <t>შიდა მონტაჟის კამერა</t>
  </si>
  <si>
    <t>გარე მონტაჟის კამერა</t>
  </si>
  <si>
    <t>ძალოვანი კაბელი სპილენძის 3x70+1X35 мм2</t>
  </si>
  <si>
    <t>HDD 4TB</t>
  </si>
  <si>
    <t>NVR</t>
  </si>
  <si>
    <t>Wi-Fi</t>
  </si>
  <si>
    <t>ბაზა</t>
  </si>
  <si>
    <t>ლენტური სანათის სამონტაჟო პროფილი</t>
  </si>
  <si>
    <t>1-იანი ჩარჩო(თეთრი)ჰორიზონტალური</t>
  </si>
  <si>
    <t>2-იანი ჩარჩო(თეთრი)ჰორიზონტალური</t>
  </si>
  <si>
    <t>5-იანი ჩარჩო(თეთრი)ჰორიზონტალური</t>
  </si>
  <si>
    <t>2 კლავიშიანი გამთიშველი</t>
  </si>
  <si>
    <t>კვების ბლოკი</t>
  </si>
  <si>
    <t>LED ლენტი, 12W</t>
  </si>
  <si>
    <t>ელექტრო გამანაწილებელი კარადა</t>
  </si>
  <si>
    <t>ელექტრობა</t>
  </si>
  <si>
    <t>გათბობა და ვენტილაცია</t>
  </si>
  <si>
    <t xml:space="preserve">პპრ   მილი 25 მმ </t>
  </si>
  <si>
    <t>კომპლექტი</t>
  </si>
  <si>
    <t>500 mm</t>
  </si>
  <si>
    <t xml:space="preserve">საკანალიზაციო  მილი 5 0 მმ </t>
  </si>
  <si>
    <t>ცალი</t>
  </si>
  <si>
    <t>2000 mm</t>
  </si>
  <si>
    <t xml:space="preserve">საკანალიზაციო  მილი 110 მმ </t>
  </si>
  <si>
    <t>ხელობა(ვენტილაცია)</t>
  </si>
  <si>
    <t>ხელობა(გათბობა გაგრილება წყალმომარაგება)</t>
  </si>
  <si>
    <t>თუნუქი 0,7 მმ</t>
  </si>
  <si>
    <t>150x200 mm</t>
  </si>
  <si>
    <t>გაწოვის ცხაური</t>
  </si>
  <si>
    <t>300x300 mm</t>
  </si>
  <si>
    <t>BGSS-6T A/90</t>
  </si>
  <si>
    <t>კვამლგამწოვი</t>
  </si>
  <si>
    <t>BGSS-5T  A/90</t>
  </si>
  <si>
    <t>გამწოვი ვენტილატორი საწყობისთვის</t>
  </si>
  <si>
    <t>BGSS-4T A/90</t>
  </si>
  <si>
    <t>გამწოვი ვენტილატორი ბოქსებისთვის</t>
  </si>
  <si>
    <t>გამწოვი სველი წერტილებისთვის</t>
  </si>
  <si>
    <t>MFM-60ARN1-RB6</t>
  </si>
  <si>
    <t>კოლონის ტიპის კონდიციონერი</t>
  </si>
  <si>
    <t>MFJ2-48ARN1-RB6</t>
  </si>
  <si>
    <t>ელექტრო წყლის გამათბობელი</t>
  </si>
  <si>
    <r>
      <t>მ</t>
    </r>
    <r>
      <rPr>
        <vertAlign val="superscript"/>
        <sz val="12"/>
        <color theme="1"/>
        <rFont val="Calibri"/>
        <family val="2"/>
        <charset val="204"/>
        <scheme val="minor"/>
      </rPr>
      <t>2</t>
    </r>
  </si>
  <si>
    <t>დამიწების მოთუთიებული დამიწების ზოლი</t>
  </si>
  <si>
    <t>დამიწების ელექტროდი</t>
  </si>
  <si>
    <t>მოთუთიებული გადასაბმელი კლემენსი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</si>
</sst>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р_._-;\-* #,##0.00_р_._-;_-* &quot;-&quot;??_р_._-;_-@_-"/>
    <numFmt numFmtId="165" formatCode="_-* #,##0.00\ [$₾-437]_-;\-* #,##0.00\ [$₾-437]_-;_-* &quot;-&quot;??\ [$₾-437]_-;_-@_-"/>
    <numFmt numFmtId="166" formatCode="#,##0.00\ [$₾-437]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Sylfaen"/>
      <family val="1"/>
    </font>
    <font>
      <vertAlign val="superscript"/>
      <sz val="11"/>
      <color indexed="8"/>
      <name val="Sylfaen"/>
      <family val="1"/>
    </font>
    <font>
      <b/>
      <sz val="11"/>
      <color theme="1"/>
      <name val="Sylfaen"/>
      <family val="1"/>
    </font>
    <font>
      <sz val="14"/>
      <color theme="1"/>
      <name val="Sylfaen"/>
      <family val="1"/>
    </font>
    <font>
      <b/>
      <sz val="14"/>
      <color theme="1"/>
      <name val="Sylfaen"/>
      <family val="1"/>
    </font>
    <font>
      <sz val="11"/>
      <name val="Sylfaen"/>
      <family val="1"/>
    </font>
    <font>
      <sz val="18"/>
      <color rgb="FFFF0000"/>
      <name val="Sylfaen"/>
      <family val="1"/>
    </font>
    <font>
      <sz val="12"/>
      <color theme="1"/>
      <name val="Sylfaen"/>
      <family val="1"/>
    </font>
    <font>
      <sz val="11"/>
      <color theme="1"/>
      <name val="Calibri"/>
      <family val="2"/>
      <scheme val="minor"/>
    </font>
    <font>
      <sz val="12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color theme="1"/>
      <name val="AcadNusx"/>
    </font>
    <font>
      <b/>
      <sz val="12"/>
      <color theme="1"/>
      <name val="Sylfaen"/>
      <family val="1"/>
      <charset val="204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charset val="204"/>
      <scheme val="minor"/>
    </font>
    <font>
      <sz val="12"/>
      <name val="Sylfaen"/>
      <family val="1"/>
    </font>
    <font>
      <b/>
      <sz val="12"/>
      <color theme="1"/>
      <name val="Sylfaen"/>
      <family val="1"/>
    </font>
    <font>
      <b/>
      <sz val="12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92">
    <xf numFmtId="0" fontId="0" fillId="0" borderId="0" xfId="0"/>
    <xf numFmtId="166" fontId="5" fillId="0" borderId="1" xfId="5" applyNumberFormat="1" applyFont="1" applyFill="1" applyBorder="1" applyAlignment="1">
      <alignment horizontal="center" vertical="center" wrapText="1"/>
    </xf>
    <xf numFmtId="166" fontId="10" fillId="0" borderId="1" xfId="5" applyNumberFormat="1" applyFont="1" applyFill="1" applyBorder="1" applyAlignment="1">
      <alignment horizontal="center" vertical="center" wrapText="1"/>
    </xf>
    <xf numFmtId="166" fontId="5" fillId="2" borderId="1" xfId="5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wrapText="1"/>
    </xf>
    <xf numFmtId="166" fontId="5" fillId="0" borderId="0" xfId="0" applyNumberFormat="1" applyFont="1"/>
    <xf numFmtId="0" fontId="5" fillId="0" borderId="1" xfId="0" applyFont="1" applyBorder="1"/>
    <xf numFmtId="43" fontId="5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4" fillId="0" borderId="2" xfId="0" applyFont="1" applyBorder="1"/>
    <xf numFmtId="0" fontId="14" fillId="0" borderId="1" xfId="0" applyFont="1" applyBorder="1"/>
    <xf numFmtId="0" fontId="14" fillId="0" borderId="3" xfId="0" applyFont="1" applyBorder="1"/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9" xfId="0" applyFont="1" applyBorder="1"/>
    <xf numFmtId="0" fontId="15" fillId="0" borderId="10" xfId="0" applyFont="1" applyBorder="1"/>
    <xf numFmtId="14" fontId="15" fillId="0" borderId="11" xfId="0" applyNumberFormat="1" applyFont="1" applyBorder="1"/>
    <xf numFmtId="0" fontId="14" fillId="0" borderId="1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6" fontId="18" fillId="0" borderId="13" xfId="0" applyNumberFormat="1" applyFont="1" applyBorder="1" applyAlignment="1">
      <alignment horizontal="center" vertical="center" wrapText="1"/>
    </xf>
    <xf numFmtId="0" fontId="14" fillId="0" borderId="14" xfId="0" applyFont="1" applyBorder="1"/>
    <xf numFmtId="0" fontId="19" fillId="0" borderId="15" xfId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165" fontId="20" fillId="0" borderId="1" xfId="0" applyNumberFormat="1" applyFont="1" applyBorder="1"/>
    <xf numFmtId="166" fontId="12" fillId="0" borderId="1" xfId="5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wrapText="1"/>
    </xf>
    <xf numFmtId="0" fontId="20" fillId="0" borderId="4" xfId="0" applyFont="1" applyBorder="1"/>
    <xf numFmtId="2" fontId="20" fillId="0" borderId="1" xfId="0" applyNumberFormat="1" applyFont="1" applyBorder="1"/>
    <xf numFmtId="0" fontId="12" fillId="0" borderId="2" xfId="0" applyFont="1" applyBorder="1" applyAlignment="1">
      <alignment horizontal="center" vertical="center" wrapText="1"/>
    </xf>
    <xf numFmtId="166" fontId="22" fillId="0" borderId="1" xfId="5" applyNumberFormat="1" applyFont="1" applyFill="1" applyBorder="1" applyAlignment="1">
      <alignment horizontal="center" vertical="center" wrapText="1"/>
    </xf>
    <xf numFmtId="166" fontId="19" fillId="0" borderId="21" xfId="0" applyNumberFormat="1" applyFont="1" applyBorder="1" applyAlignment="1">
      <alignment horizontal="center" vertical="center" wrapText="1"/>
    </xf>
    <xf numFmtId="0" fontId="0" fillId="0" borderId="1" xfId="0" applyBorder="1"/>
    <xf numFmtId="164" fontId="23" fillId="0" borderId="1" xfId="2" applyFont="1" applyFill="1" applyBorder="1" applyAlignment="1">
      <alignment horizontal="center" vertical="center"/>
    </xf>
    <xf numFmtId="166" fontId="23" fillId="0" borderId="1" xfId="5" applyNumberFormat="1" applyFont="1" applyFill="1" applyBorder="1" applyAlignment="1">
      <alignment horizontal="center" vertical="center" wrapText="1"/>
    </xf>
    <xf numFmtId="9" fontId="23" fillId="0" borderId="1" xfId="4" applyFont="1" applyFill="1" applyBorder="1" applyAlignment="1">
      <alignment horizontal="center" vertical="center" wrapText="1"/>
    </xf>
    <xf numFmtId="164" fontId="23" fillId="0" borderId="1" xfId="2" applyFont="1" applyFill="1" applyBorder="1"/>
    <xf numFmtId="164" fontId="24" fillId="0" borderId="1" xfId="2" applyFont="1" applyFill="1" applyBorder="1" applyAlignment="1">
      <alignment horizontal="left" vertical="center" wrapText="1"/>
    </xf>
    <xf numFmtId="9" fontId="12" fillId="0" borderId="1" xfId="4" applyFont="1" applyFill="1" applyBorder="1" applyAlignment="1">
      <alignment horizontal="center" vertical="center" wrapText="1"/>
    </xf>
    <xf numFmtId="0" fontId="24" fillId="0" borderId="1" xfId="1" applyFont="1" applyBorder="1" applyAlignment="1">
      <alignment horizontal="left" vertical="center" wrapText="1"/>
    </xf>
    <xf numFmtId="0" fontId="23" fillId="0" borderId="1" xfId="1" applyFont="1" applyBorder="1" applyAlignment="1">
      <alignment horizontal="center" vertical="center"/>
    </xf>
    <xf numFmtId="165" fontId="23" fillId="0" borderId="1" xfId="3" applyNumberFormat="1" applyFont="1" applyBorder="1" applyAlignment="1">
      <alignment horizontal="center" vertical="center" wrapText="1"/>
    </xf>
    <xf numFmtId="165" fontId="12" fillId="0" borderId="1" xfId="3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4" fillId="0" borderId="1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9" fillId="0" borderId="2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6">
    <cellStyle name="Comma" xfId="5" builtinId="3"/>
    <cellStyle name="Comma 2" xfId="2"/>
    <cellStyle name="Normal" xfId="0" builtinId="0"/>
    <cellStyle name="Normal 2" xfId="3"/>
    <cellStyle name="Normal 4" xfId="1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3181349</xdr:colOff>
      <xdr:row>0</xdr:row>
      <xdr:rowOff>13878</xdr:rowOff>
    </xdr:from>
    <xdr:ext cx="1452561" cy="631032"/>
    <xdr:pic>
      <xdr:nvPicPr>
        <xdr:cNvPr id="2" name="Picture 1">
          <a:extLst>
            <a:ext uri="{FF2B5EF4-FFF2-40B4-BE49-F238E27FC236}">
              <a16:creationId xmlns="" xmlns:a16="http://schemas.microsoft.com/office/drawing/2014/main" id="{3FD9AC7B-9343-450A-832F-A8F83CDC08C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30" t="30316" r="15479" b="30983"/>
        <a:stretch/>
      </xdr:blipFill>
      <xdr:spPr bwMode="auto">
        <a:xfrm>
          <a:off x="4762499" y="13878"/>
          <a:ext cx="1452561" cy="63103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363209</xdr:colOff>
      <xdr:row>0</xdr:row>
      <xdr:rowOff>0</xdr:rowOff>
    </xdr:from>
    <xdr:to>
      <xdr:col>8</xdr:col>
      <xdr:colOff>650756</xdr:colOff>
      <xdr:row>0</xdr:row>
      <xdr:rowOff>649937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C9F2D68F-9C03-483D-A06B-E7ED07C915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17" t="31834" r="22758" b="33840"/>
        <a:stretch/>
      </xdr:blipFill>
      <xdr:spPr>
        <a:xfrm>
          <a:off x="13374359" y="0"/>
          <a:ext cx="1535322" cy="6499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1107281</xdr:colOff>
      <xdr:row>0</xdr:row>
      <xdr:rowOff>0</xdr:rowOff>
    </xdr:from>
    <xdr:to>
      <xdr:col>9</xdr:col>
      <xdr:colOff>453111</xdr:colOff>
      <xdr:row>0</xdr:row>
      <xdr:rowOff>649937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F88E18A4-61AE-4220-83BA-6D3EB5A313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17" t="31834" r="22758" b="33840"/>
        <a:stretch/>
      </xdr:blipFill>
      <xdr:spPr>
        <a:xfrm>
          <a:off x="12370594" y="0"/>
          <a:ext cx="1536580" cy="649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8"/>
  <sheetViews>
    <sheetView showGridLines="0" workbookViewId="0">
      <selection activeCell="D7" sqref="D7"/>
    </sheetView>
  </sheetViews>
  <sheetFormatPr defaultRowHeight="14.5" x14ac:dyDescent="0.35"/>
  <cols>
    <col min="3" max="3" width="2.7265625" bestFit="1" customWidth="1"/>
    <col min="4" max="4" width="45.36328125" customWidth="1"/>
    <col min="5" max="5" width="17.36328125" customWidth="1"/>
  </cols>
  <sheetData>
    <row r="1" spans="3:6" ht="56.25" customHeight="1" thickBot="1" x14ac:dyDescent="0.4">
      <c r="C1" s="68"/>
      <c r="D1" s="69"/>
      <c r="E1" s="70"/>
      <c r="F1" s="34"/>
    </row>
    <row r="2" spans="3:6" x14ac:dyDescent="0.35">
      <c r="C2" s="35"/>
      <c r="D2" s="36"/>
      <c r="E2" s="37">
        <f ca="1">TODAY()</f>
        <v>44277</v>
      </c>
      <c r="F2" s="34"/>
    </row>
    <row r="3" spans="3:6" x14ac:dyDescent="0.35">
      <c r="C3" s="71" t="s">
        <v>19</v>
      </c>
      <c r="D3" s="72" t="s">
        <v>20</v>
      </c>
      <c r="E3" s="73" t="s">
        <v>13</v>
      </c>
      <c r="F3" s="34"/>
    </row>
    <row r="4" spans="3:6" x14ac:dyDescent="0.35">
      <c r="C4" s="71"/>
      <c r="D4" s="72"/>
      <c r="E4" s="74"/>
      <c r="F4" s="34"/>
    </row>
    <row r="5" spans="3:6" ht="18" customHeight="1" x14ac:dyDescent="0.35">
      <c r="C5" s="38">
        <v>1</v>
      </c>
      <c r="D5" s="39" t="s">
        <v>114</v>
      </c>
      <c r="E5" s="40">
        <f>HVAC!J36</f>
        <v>0</v>
      </c>
      <c r="F5" s="34"/>
    </row>
    <row r="6" spans="3:6" ht="18" customHeight="1" x14ac:dyDescent="0.35">
      <c r="C6" s="38">
        <v>2</v>
      </c>
      <c r="D6" s="39" t="s">
        <v>113</v>
      </c>
      <c r="E6" s="40">
        <f>'უნივერსიტეტი - ელექტროობა'!I101</f>
        <v>0</v>
      </c>
      <c r="F6" s="34"/>
    </row>
    <row r="7" spans="3:6" ht="16.5" thickBot="1" x14ac:dyDescent="0.45">
      <c r="C7" s="41"/>
      <c r="D7" s="42" t="s">
        <v>18</v>
      </c>
      <c r="E7" s="56">
        <f>SUM(E5:E6)</f>
        <v>0</v>
      </c>
      <c r="F7" s="34"/>
    </row>
    <row r="8" spans="3:6" x14ac:dyDescent="0.35">
      <c r="C8" s="34"/>
      <c r="F8" s="34"/>
    </row>
  </sheetData>
  <mergeCells count="4">
    <mergeCell ref="C1:E1"/>
    <mergeCell ref="C3:C4"/>
    <mergeCell ref="D3:D4"/>
    <mergeCell ref="E3:E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4"/>
  <sheetViews>
    <sheetView showGridLines="0" topLeftCell="A85" zoomScale="75" zoomScaleNormal="75" workbookViewId="0">
      <selection activeCell="B17" sqref="B17"/>
    </sheetView>
  </sheetViews>
  <sheetFormatPr defaultColWidth="9.08984375" defaultRowHeight="14.5" x14ac:dyDescent="0.35"/>
  <cols>
    <col min="1" max="1" width="9.26953125" style="5" bestFit="1" customWidth="1"/>
    <col min="2" max="2" width="92" style="5" customWidth="1"/>
    <col min="3" max="3" width="15.36328125" style="5" bestFit="1" customWidth="1"/>
    <col min="4" max="4" width="17.7265625" style="5" bestFit="1" customWidth="1"/>
    <col min="5" max="5" width="11.6328125" style="7" bestFit="1" customWidth="1"/>
    <col min="6" max="6" width="13.08984375" style="6" bestFit="1" customWidth="1"/>
    <col min="7" max="7" width="11.6328125" style="6" bestFit="1" customWidth="1"/>
    <col min="8" max="8" width="16.36328125" style="6" bestFit="1" customWidth="1"/>
    <col min="9" max="9" width="19.6328125" style="6" bestFit="1" customWidth="1"/>
    <col min="10" max="10" width="9.08984375" style="5"/>
    <col min="11" max="11" width="12.08984375" style="5" hidden="1" customWidth="1"/>
    <col min="12" max="12" width="21" style="5" hidden="1" customWidth="1"/>
    <col min="13" max="13" width="13.90625" style="5" hidden="1" customWidth="1"/>
    <col min="14" max="14" width="9.08984375" style="5" hidden="1" customWidth="1"/>
    <col min="15" max="16" width="11.6328125" style="5" bestFit="1" customWidth="1"/>
    <col min="17" max="16384" width="9.08984375" style="5"/>
  </cols>
  <sheetData>
    <row r="1" spans="1:14" ht="55.5" customHeight="1" x14ac:dyDescent="0.35">
      <c r="A1" s="75"/>
      <c r="B1" s="75"/>
      <c r="C1" s="75"/>
      <c r="D1" s="75"/>
      <c r="E1" s="75"/>
      <c r="F1" s="75"/>
      <c r="G1" s="75"/>
      <c r="H1" s="75"/>
      <c r="I1" s="75"/>
    </row>
    <row r="2" spans="1:14" x14ac:dyDescent="0.35">
      <c r="A2" s="12"/>
      <c r="B2" s="12"/>
      <c r="C2" s="12"/>
      <c r="D2" s="12"/>
      <c r="E2" s="29"/>
      <c r="F2" s="14"/>
      <c r="G2" s="78" t="s">
        <v>31</v>
      </c>
      <c r="H2" s="78"/>
      <c r="I2" s="30">
        <f ca="1">TODAY()</f>
        <v>44277</v>
      </c>
    </row>
    <row r="3" spans="1:14" ht="18.5" x14ac:dyDescent="0.35">
      <c r="A3" s="77" t="s">
        <v>19</v>
      </c>
      <c r="B3" s="76" t="s">
        <v>20</v>
      </c>
      <c r="C3" s="76" t="s">
        <v>21</v>
      </c>
      <c r="D3" s="76" t="s">
        <v>22</v>
      </c>
      <c r="E3" s="76" t="s">
        <v>23</v>
      </c>
      <c r="F3" s="77"/>
      <c r="G3" s="76" t="s">
        <v>24</v>
      </c>
      <c r="H3" s="77"/>
      <c r="I3" s="76" t="s">
        <v>13</v>
      </c>
    </row>
    <row r="4" spans="1:14" ht="18.5" x14ac:dyDescent="0.35">
      <c r="A4" s="77"/>
      <c r="B4" s="76"/>
      <c r="C4" s="76"/>
      <c r="D4" s="76"/>
      <c r="E4" s="29" t="s">
        <v>25</v>
      </c>
      <c r="F4" s="28" t="s">
        <v>13</v>
      </c>
      <c r="G4" s="28" t="s">
        <v>25</v>
      </c>
      <c r="H4" s="28" t="s">
        <v>13</v>
      </c>
      <c r="I4" s="77"/>
    </row>
    <row r="5" spans="1:14" x14ac:dyDescent="0.35">
      <c r="A5" s="83" t="s">
        <v>1</v>
      </c>
      <c r="B5" s="83"/>
      <c r="C5" s="83"/>
      <c r="D5" s="83"/>
      <c r="E5" s="83"/>
      <c r="F5" s="83"/>
      <c r="G5" s="83"/>
      <c r="H5" s="83"/>
      <c r="I5" s="83"/>
    </row>
    <row r="6" spans="1:14" ht="16" x14ac:dyDescent="0.4">
      <c r="A6" s="15">
        <v>1</v>
      </c>
      <c r="B6" s="25" t="s">
        <v>88</v>
      </c>
      <c r="C6" s="15" t="s">
        <v>2</v>
      </c>
      <c r="D6" s="15">
        <v>2</v>
      </c>
      <c r="E6" s="1"/>
      <c r="F6" s="1"/>
      <c r="G6" s="1"/>
      <c r="H6" s="1"/>
      <c r="I6" s="1">
        <f t="shared" ref="I6:I13" si="0">H6+F6</f>
        <v>0</v>
      </c>
    </row>
    <row r="7" spans="1:14" ht="16" x14ac:dyDescent="0.4">
      <c r="A7" s="15">
        <v>2</v>
      </c>
      <c r="B7" s="25" t="s">
        <v>89</v>
      </c>
      <c r="C7" s="15" t="s">
        <v>2</v>
      </c>
      <c r="D7" s="15">
        <v>16</v>
      </c>
      <c r="E7" s="1"/>
      <c r="F7" s="1"/>
      <c r="G7" s="1"/>
      <c r="H7" s="1"/>
      <c r="I7" s="1">
        <f t="shared" si="0"/>
        <v>0</v>
      </c>
      <c r="K7" s="5" t="s">
        <v>64</v>
      </c>
      <c r="L7" s="5" t="s">
        <v>65</v>
      </c>
      <c r="M7" s="5">
        <v>187.9796</v>
      </c>
      <c r="N7" s="5">
        <f t="shared" ref="N7:N13" si="1">M7*3.33*1.05</f>
        <v>657.27067140000008</v>
      </c>
    </row>
    <row r="8" spans="1:14" ht="16" x14ac:dyDescent="0.4">
      <c r="A8" s="15">
        <v>3</v>
      </c>
      <c r="B8" s="25" t="s">
        <v>90</v>
      </c>
      <c r="C8" s="15" t="s">
        <v>2</v>
      </c>
      <c r="D8" s="15">
        <v>12</v>
      </c>
      <c r="E8" s="1"/>
      <c r="F8" s="1"/>
      <c r="G8" s="1"/>
      <c r="H8" s="1"/>
      <c r="I8" s="1">
        <f t="shared" si="0"/>
        <v>0</v>
      </c>
      <c r="K8" s="5" t="s">
        <v>66</v>
      </c>
      <c r="L8" s="5" t="s">
        <v>67</v>
      </c>
      <c r="M8" s="5">
        <v>52.610999999999997</v>
      </c>
      <c r="N8" s="5">
        <f t="shared" si="1"/>
        <v>183.9543615</v>
      </c>
    </row>
    <row r="9" spans="1:14" ht="16" x14ac:dyDescent="0.4">
      <c r="A9" s="15">
        <v>4</v>
      </c>
      <c r="B9" s="25" t="s">
        <v>92</v>
      </c>
      <c r="C9" s="15" t="s">
        <v>2</v>
      </c>
      <c r="D9" s="15">
        <v>20</v>
      </c>
      <c r="E9" s="1"/>
      <c r="F9" s="1"/>
      <c r="G9" s="1"/>
      <c r="H9" s="1"/>
      <c r="I9" s="1">
        <f t="shared" si="0"/>
        <v>0</v>
      </c>
      <c r="K9" s="5" t="s">
        <v>68</v>
      </c>
      <c r="L9" s="5" t="s">
        <v>69</v>
      </c>
      <c r="M9" s="5">
        <v>43.2958</v>
      </c>
      <c r="N9" s="5">
        <f t="shared" si="1"/>
        <v>151.3837647</v>
      </c>
    </row>
    <row r="10" spans="1:14" ht="16" x14ac:dyDescent="0.4">
      <c r="A10" s="15">
        <v>5</v>
      </c>
      <c r="B10" s="25" t="s">
        <v>91</v>
      </c>
      <c r="C10" s="15" t="s">
        <v>2</v>
      </c>
      <c r="D10" s="15">
        <v>40</v>
      </c>
      <c r="E10" s="1"/>
      <c r="F10" s="1"/>
      <c r="G10" s="1"/>
      <c r="H10" s="1"/>
      <c r="I10" s="1">
        <f t="shared" si="0"/>
        <v>0</v>
      </c>
      <c r="K10" s="5" t="s">
        <v>70</v>
      </c>
      <c r="L10" s="5" t="s">
        <v>71</v>
      </c>
      <c r="M10" s="5">
        <v>25.276</v>
      </c>
      <c r="N10" s="5">
        <f t="shared" si="1"/>
        <v>88.377534000000011</v>
      </c>
    </row>
    <row r="11" spans="1:14" ht="16" x14ac:dyDescent="0.4">
      <c r="A11" s="15">
        <v>6</v>
      </c>
      <c r="B11" s="25" t="s">
        <v>112</v>
      </c>
      <c r="C11" s="15" t="s">
        <v>2</v>
      </c>
      <c r="D11" s="15">
        <v>2</v>
      </c>
      <c r="E11" s="1"/>
      <c r="F11" s="1"/>
      <c r="G11" s="1"/>
      <c r="H11" s="1"/>
      <c r="I11" s="1">
        <f t="shared" si="0"/>
        <v>0</v>
      </c>
      <c r="K11" s="5" t="s">
        <v>60</v>
      </c>
      <c r="L11" s="5" t="s">
        <v>61</v>
      </c>
      <c r="M11" s="5">
        <v>49.274000000000001</v>
      </c>
      <c r="N11" s="5">
        <f t="shared" si="1"/>
        <v>172.28654100000003</v>
      </c>
    </row>
    <row r="12" spans="1:14" ht="16" x14ac:dyDescent="0.4">
      <c r="A12" s="15">
        <v>7</v>
      </c>
      <c r="B12" s="25" t="s">
        <v>3</v>
      </c>
      <c r="C12" s="15" t="s">
        <v>0</v>
      </c>
      <c r="D12" s="15">
        <v>2</v>
      </c>
      <c r="E12" s="1"/>
      <c r="F12" s="1"/>
      <c r="G12" s="2"/>
      <c r="H12" s="1"/>
      <c r="I12" s="2">
        <f t="shared" si="0"/>
        <v>0</v>
      </c>
      <c r="K12" s="5" t="s">
        <v>58</v>
      </c>
      <c r="L12" s="5" t="s">
        <v>59</v>
      </c>
      <c r="M12" s="5">
        <v>43.735999999999997</v>
      </c>
      <c r="N12" s="5">
        <f t="shared" si="1"/>
        <v>152.92292399999999</v>
      </c>
    </row>
    <row r="13" spans="1:14" ht="16" x14ac:dyDescent="0.4">
      <c r="A13" s="15">
        <v>8</v>
      </c>
      <c r="B13" s="25" t="s">
        <v>57</v>
      </c>
      <c r="C13" s="15" t="s">
        <v>2</v>
      </c>
      <c r="D13" s="15">
        <v>2</v>
      </c>
      <c r="E13" s="2"/>
      <c r="F13" s="1"/>
      <c r="G13" s="1"/>
      <c r="H13" s="1"/>
      <c r="I13" s="1">
        <f t="shared" si="0"/>
        <v>0</v>
      </c>
      <c r="K13" s="5" t="s">
        <v>62</v>
      </c>
      <c r="L13" s="5" t="s">
        <v>63</v>
      </c>
      <c r="M13" s="5">
        <v>22.436</v>
      </c>
      <c r="N13" s="5">
        <f t="shared" si="1"/>
        <v>78.447474000000014</v>
      </c>
    </row>
    <row r="14" spans="1:14" x14ac:dyDescent="0.35">
      <c r="A14" s="83" t="s">
        <v>4</v>
      </c>
      <c r="B14" s="83"/>
      <c r="C14" s="83"/>
      <c r="D14" s="83"/>
      <c r="E14" s="83"/>
      <c r="F14" s="83"/>
      <c r="G14" s="83"/>
      <c r="H14" s="83"/>
      <c r="I14" s="83"/>
    </row>
    <row r="15" spans="1:14" ht="16" x14ac:dyDescent="0.4">
      <c r="A15" s="15">
        <v>9</v>
      </c>
      <c r="B15" s="25" t="s">
        <v>79</v>
      </c>
      <c r="C15" s="14" t="s">
        <v>5</v>
      </c>
      <c r="D15" s="15">
        <v>900</v>
      </c>
      <c r="E15" s="2"/>
      <c r="F15" s="1"/>
      <c r="G15" s="1"/>
      <c r="H15" s="1"/>
      <c r="I15" s="2">
        <f t="shared" ref="I15:I20" si="2">H15+F15</f>
        <v>0</v>
      </c>
    </row>
    <row r="16" spans="1:14" ht="16" x14ac:dyDescent="0.4">
      <c r="A16" s="15">
        <v>10</v>
      </c>
      <c r="B16" s="25" t="s">
        <v>80</v>
      </c>
      <c r="C16" s="14" t="s">
        <v>5</v>
      </c>
      <c r="D16" s="15">
        <v>500</v>
      </c>
      <c r="E16" s="2"/>
      <c r="F16" s="1"/>
      <c r="G16" s="1"/>
      <c r="H16" s="1"/>
      <c r="I16" s="2">
        <f t="shared" si="2"/>
        <v>0</v>
      </c>
    </row>
    <row r="17" spans="1:9" ht="16" x14ac:dyDescent="0.4">
      <c r="A17" s="15">
        <v>11</v>
      </c>
      <c r="B17" s="25" t="s">
        <v>81</v>
      </c>
      <c r="C17" s="14" t="s">
        <v>5</v>
      </c>
      <c r="D17" s="15">
        <v>40</v>
      </c>
      <c r="E17" s="2"/>
      <c r="F17" s="1"/>
      <c r="G17" s="1"/>
      <c r="H17" s="1"/>
      <c r="I17" s="2">
        <f t="shared" si="2"/>
        <v>0</v>
      </c>
    </row>
    <row r="18" spans="1:9" ht="16" x14ac:dyDescent="0.4">
      <c r="A18" s="15">
        <v>12</v>
      </c>
      <c r="B18" s="25" t="s">
        <v>100</v>
      </c>
      <c r="C18" s="14" t="s">
        <v>5</v>
      </c>
      <c r="D18" s="15">
        <v>70</v>
      </c>
      <c r="E18" s="2"/>
      <c r="F18" s="1"/>
      <c r="G18" s="1"/>
      <c r="H18" s="1"/>
      <c r="I18" s="2">
        <f t="shared" si="2"/>
        <v>0</v>
      </c>
    </row>
    <row r="19" spans="1:9" ht="16" x14ac:dyDescent="0.4">
      <c r="A19" s="15">
        <v>13</v>
      </c>
      <c r="B19" s="25" t="s">
        <v>82</v>
      </c>
      <c r="C19" s="14" t="s">
        <v>5</v>
      </c>
      <c r="D19" s="15">
        <v>400</v>
      </c>
      <c r="E19" s="2"/>
      <c r="F19" s="1"/>
      <c r="G19" s="1"/>
      <c r="H19" s="1"/>
      <c r="I19" s="2">
        <f t="shared" si="2"/>
        <v>0</v>
      </c>
    </row>
    <row r="20" spans="1:9" ht="16" x14ac:dyDescent="0.4">
      <c r="A20" s="15">
        <v>14</v>
      </c>
      <c r="B20" s="25" t="s">
        <v>35</v>
      </c>
      <c r="C20" s="14" t="s">
        <v>0</v>
      </c>
      <c r="D20" s="20">
        <v>1</v>
      </c>
      <c r="E20" s="2"/>
      <c r="F20" s="1"/>
      <c r="G20" s="1"/>
      <c r="H20" s="1"/>
      <c r="I20" s="2">
        <f t="shared" si="2"/>
        <v>0</v>
      </c>
    </row>
    <row r="21" spans="1:9" x14ac:dyDescent="0.35">
      <c r="A21" s="83" t="s">
        <v>6</v>
      </c>
      <c r="B21" s="83"/>
      <c r="C21" s="83"/>
      <c r="D21" s="83"/>
      <c r="E21" s="83"/>
      <c r="F21" s="83"/>
      <c r="G21" s="83"/>
      <c r="H21" s="83"/>
      <c r="I21" s="83"/>
    </row>
    <row r="22" spans="1:9" ht="16" x14ac:dyDescent="0.4">
      <c r="A22" s="15">
        <v>15</v>
      </c>
      <c r="B22" s="25" t="s">
        <v>73</v>
      </c>
      <c r="C22" s="14" t="s">
        <v>2</v>
      </c>
      <c r="D22" s="15">
        <v>72</v>
      </c>
      <c r="E22" s="1"/>
      <c r="F22" s="1"/>
      <c r="G22" s="1"/>
      <c r="H22" s="1"/>
      <c r="I22" s="1">
        <f t="shared" ref="I22:I35" si="3">H22+F22</f>
        <v>0</v>
      </c>
    </row>
    <row r="23" spans="1:9" ht="16" x14ac:dyDescent="0.4">
      <c r="A23" s="15">
        <v>16</v>
      </c>
      <c r="B23" s="27" t="s">
        <v>74</v>
      </c>
      <c r="C23" s="14" t="s">
        <v>2</v>
      </c>
      <c r="D23" s="15">
        <v>6</v>
      </c>
      <c r="E23" s="1"/>
      <c r="F23" s="1"/>
      <c r="G23" s="1"/>
      <c r="H23" s="1"/>
      <c r="I23" s="1">
        <f t="shared" si="3"/>
        <v>0</v>
      </c>
    </row>
    <row r="24" spans="1:9" ht="16" x14ac:dyDescent="0.4">
      <c r="A24" s="15">
        <v>17</v>
      </c>
      <c r="B24" s="26" t="s">
        <v>72</v>
      </c>
      <c r="C24" s="14" t="s">
        <v>2</v>
      </c>
      <c r="D24" s="15">
        <v>33</v>
      </c>
      <c r="E24" s="1"/>
      <c r="F24" s="1"/>
      <c r="G24" s="1"/>
      <c r="H24" s="1"/>
      <c r="I24" s="1">
        <f t="shared" si="3"/>
        <v>0</v>
      </c>
    </row>
    <row r="25" spans="1:9" ht="16" x14ac:dyDescent="0.4">
      <c r="A25" s="15">
        <v>18</v>
      </c>
      <c r="B25" s="25" t="s">
        <v>111</v>
      </c>
      <c r="C25" s="14" t="s">
        <v>2</v>
      </c>
      <c r="D25" s="15">
        <v>4</v>
      </c>
      <c r="E25" s="1"/>
      <c r="F25" s="1"/>
      <c r="G25" s="1"/>
      <c r="H25" s="1"/>
      <c r="I25" s="1">
        <f t="shared" si="3"/>
        <v>0</v>
      </c>
    </row>
    <row r="26" spans="1:9" ht="16" x14ac:dyDescent="0.4">
      <c r="A26" s="15">
        <v>19</v>
      </c>
      <c r="B26" s="25" t="s">
        <v>110</v>
      </c>
      <c r="C26" s="14" t="s">
        <v>2</v>
      </c>
      <c r="D26" s="15">
        <v>4</v>
      </c>
      <c r="E26" s="1"/>
      <c r="F26" s="1"/>
      <c r="G26" s="1"/>
      <c r="H26" s="1"/>
      <c r="I26" s="1">
        <f t="shared" si="3"/>
        <v>0</v>
      </c>
    </row>
    <row r="27" spans="1:9" ht="16" x14ac:dyDescent="0.4">
      <c r="A27" s="15">
        <v>20</v>
      </c>
      <c r="B27" s="25" t="s">
        <v>83</v>
      </c>
      <c r="C27" s="14" t="s">
        <v>2</v>
      </c>
      <c r="D27" s="15">
        <v>41</v>
      </c>
      <c r="E27" s="1"/>
      <c r="F27" s="1"/>
      <c r="G27" s="1"/>
      <c r="H27" s="1"/>
      <c r="I27" s="1">
        <f t="shared" si="3"/>
        <v>0</v>
      </c>
    </row>
    <row r="28" spans="1:9" ht="16" x14ac:dyDescent="0.4">
      <c r="A28" s="15">
        <v>21</v>
      </c>
      <c r="B28" s="25" t="s">
        <v>75</v>
      </c>
      <c r="C28" s="14" t="s">
        <v>2</v>
      </c>
      <c r="D28" s="15">
        <v>16</v>
      </c>
      <c r="E28" s="1"/>
      <c r="F28" s="1"/>
      <c r="G28" s="1"/>
      <c r="H28" s="1"/>
      <c r="I28" s="1">
        <f t="shared" si="3"/>
        <v>0</v>
      </c>
    </row>
    <row r="29" spans="1:9" ht="16" x14ac:dyDescent="0.4">
      <c r="A29" s="15">
        <v>22</v>
      </c>
      <c r="B29" s="25" t="s">
        <v>55</v>
      </c>
      <c r="C29" s="14" t="s">
        <v>2</v>
      </c>
      <c r="D29" s="15">
        <v>2</v>
      </c>
      <c r="E29" s="1"/>
      <c r="F29" s="1"/>
      <c r="G29" s="1"/>
      <c r="H29" s="1"/>
      <c r="I29" s="1">
        <f t="shared" si="3"/>
        <v>0</v>
      </c>
    </row>
    <row r="30" spans="1:9" ht="16" x14ac:dyDescent="0.4">
      <c r="A30" s="15">
        <v>23</v>
      </c>
      <c r="B30" s="25" t="s">
        <v>56</v>
      </c>
      <c r="C30" s="14" t="s">
        <v>2</v>
      </c>
      <c r="D30" s="15">
        <v>11</v>
      </c>
      <c r="E30" s="1"/>
      <c r="F30" s="1"/>
      <c r="G30" s="1"/>
      <c r="H30" s="1"/>
      <c r="I30" s="1">
        <f t="shared" si="3"/>
        <v>0</v>
      </c>
    </row>
    <row r="31" spans="1:9" ht="16" x14ac:dyDescent="0.4">
      <c r="A31" s="15">
        <v>24</v>
      </c>
      <c r="B31" s="25" t="s">
        <v>109</v>
      </c>
      <c r="C31" s="14" t="s">
        <v>2</v>
      </c>
      <c r="D31" s="15">
        <v>7</v>
      </c>
      <c r="E31" s="1"/>
      <c r="F31" s="1"/>
      <c r="G31" s="1"/>
      <c r="H31" s="1"/>
      <c r="I31" s="1">
        <f t="shared" si="3"/>
        <v>0</v>
      </c>
    </row>
    <row r="32" spans="1:9" ht="16" x14ac:dyDescent="0.4">
      <c r="A32" s="15">
        <v>25</v>
      </c>
      <c r="B32" s="25" t="s">
        <v>84</v>
      </c>
      <c r="C32" s="14" t="s">
        <v>2</v>
      </c>
      <c r="D32" s="15">
        <v>2</v>
      </c>
      <c r="E32" s="1"/>
      <c r="F32" s="1"/>
      <c r="G32" s="1"/>
      <c r="H32" s="1"/>
      <c r="I32" s="1">
        <f t="shared" si="3"/>
        <v>0</v>
      </c>
    </row>
    <row r="33" spans="1:9" ht="16" x14ac:dyDescent="0.4">
      <c r="A33" s="15">
        <v>26</v>
      </c>
      <c r="B33" s="25" t="s">
        <v>108</v>
      </c>
      <c r="C33" s="14" t="s">
        <v>2</v>
      </c>
      <c r="D33" s="15">
        <v>3</v>
      </c>
      <c r="E33" s="1"/>
      <c r="F33" s="1"/>
      <c r="G33" s="1"/>
      <c r="H33" s="1"/>
      <c r="I33" s="1">
        <f t="shared" si="3"/>
        <v>0</v>
      </c>
    </row>
    <row r="34" spans="1:9" ht="16" x14ac:dyDescent="0.4">
      <c r="A34" s="15">
        <v>27</v>
      </c>
      <c r="B34" s="25" t="s">
        <v>107</v>
      </c>
      <c r="C34" s="14" t="s">
        <v>2</v>
      </c>
      <c r="D34" s="15">
        <v>9</v>
      </c>
      <c r="E34" s="1"/>
      <c r="F34" s="1"/>
      <c r="G34" s="1"/>
      <c r="H34" s="1"/>
      <c r="I34" s="1">
        <f t="shared" si="3"/>
        <v>0</v>
      </c>
    </row>
    <row r="35" spans="1:9" ht="16" x14ac:dyDescent="0.4">
      <c r="A35" s="15">
        <v>28</v>
      </c>
      <c r="B35" s="25" t="s">
        <v>106</v>
      </c>
      <c r="C35" s="14" t="s">
        <v>2</v>
      </c>
      <c r="D35" s="15">
        <v>13</v>
      </c>
      <c r="E35" s="1"/>
      <c r="F35" s="1"/>
      <c r="G35" s="1"/>
      <c r="H35" s="1"/>
      <c r="I35" s="1">
        <f t="shared" si="3"/>
        <v>0</v>
      </c>
    </row>
    <row r="36" spans="1:9" x14ac:dyDescent="0.35">
      <c r="A36" s="83" t="s">
        <v>7</v>
      </c>
      <c r="B36" s="83"/>
      <c r="C36" s="83"/>
      <c r="D36" s="83"/>
      <c r="E36" s="83"/>
      <c r="F36" s="83"/>
      <c r="G36" s="83"/>
      <c r="H36" s="83"/>
      <c r="I36" s="83"/>
    </row>
    <row r="37" spans="1:9" x14ac:dyDescent="0.35">
      <c r="A37" s="15">
        <v>29</v>
      </c>
      <c r="B37" s="22" t="s">
        <v>105</v>
      </c>
      <c r="C37" s="14" t="s">
        <v>5</v>
      </c>
      <c r="D37" s="24">
        <v>4</v>
      </c>
      <c r="E37" s="18"/>
      <c r="F37" s="1"/>
      <c r="G37" s="1"/>
      <c r="H37" s="1"/>
      <c r="I37" s="18">
        <f t="shared" ref="I37:I53" si="4">H37+F37</f>
        <v>0</v>
      </c>
    </row>
    <row r="38" spans="1:9" x14ac:dyDescent="0.35">
      <c r="A38" s="15">
        <v>30</v>
      </c>
      <c r="B38" s="22" t="s">
        <v>76</v>
      </c>
      <c r="C38" s="14" t="s">
        <v>5</v>
      </c>
      <c r="D38" s="15">
        <v>25</v>
      </c>
      <c r="E38" s="18"/>
      <c r="F38" s="1"/>
      <c r="G38" s="1"/>
      <c r="H38" s="1"/>
      <c r="I38" s="18">
        <f t="shared" si="4"/>
        <v>0</v>
      </c>
    </row>
    <row r="39" spans="1:9" x14ac:dyDescent="0.35">
      <c r="A39" s="15">
        <v>31</v>
      </c>
      <c r="B39" s="22" t="s">
        <v>49</v>
      </c>
      <c r="C39" s="14" t="s">
        <v>2</v>
      </c>
      <c r="D39" s="15">
        <v>15</v>
      </c>
      <c r="E39" s="18"/>
      <c r="F39" s="1"/>
      <c r="G39" s="1"/>
      <c r="H39" s="1"/>
      <c r="I39" s="18">
        <f t="shared" si="4"/>
        <v>0</v>
      </c>
    </row>
    <row r="40" spans="1:9" x14ac:dyDescent="0.35">
      <c r="A40" s="15">
        <v>32</v>
      </c>
      <c r="B40" s="22" t="s">
        <v>50</v>
      </c>
      <c r="C40" s="14" t="s">
        <v>2</v>
      </c>
      <c r="D40" s="15">
        <v>6</v>
      </c>
      <c r="E40" s="18"/>
      <c r="F40" s="1"/>
      <c r="G40" s="1"/>
      <c r="H40" s="1"/>
      <c r="I40" s="18">
        <f t="shared" si="4"/>
        <v>0</v>
      </c>
    </row>
    <row r="41" spans="1:9" x14ac:dyDescent="0.35">
      <c r="A41" s="15">
        <v>33</v>
      </c>
      <c r="B41" s="22" t="s">
        <v>51</v>
      </c>
      <c r="C41" s="14" t="s">
        <v>2</v>
      </c>
      <c r="D41" s="15">
        <v>300</v>
      </c>
      <c r="E41" s="1"/>
      <c r="F41" s="1"/>
      <c r="G41" s="1"/>
      <c r="H41" s="1"/>
      <c r="I41" s="1">
        <f t="shared" si="4"/>
        <v>0</v>
      </c>
    </row>
    <row r="42" spans="1:9" x14ac:dyDescent="0.35">
      <c r="A42" s="15">
        <v>34</v>
      </c>
      <c r="B42" s="22" t="s">
        <v>54</v>
      </c>
      <c r="C42" s="14" t="s">
        <v>2</v>
      </c>
      <c r="D42" s="15">
        <v>300</v>
      </c>
      <c r="E42" s="1"/>
      <c r="F42" s="1"/>
      <c r="G42" s="1"/>
      <c r="H42" s="1"/>
      <c r="I42" s="1">
        <f t="shared" si="4"/>
        <v>0</v>
      </c>
    </row>
    <row r="43" spans="1:9" x14ac:dyDescent="0.35">
      <c r="A43" s="15">
        <v>35</v>
      </c>
      <c r="B43" s="22" t="s">
        <v>52</v>
      </c>
      <c r="C43" s="14" t="s">
        <v>2</v>
      </c>
      <c r="D43" s="15">
        <v>300</v>
      </c>
      <c r="E43" s="1"/>
      <c r="F43" s="1"/>
      <c r="G43" s="1"/>
      <c r="H43" s="1"/>
      <c r="I43" s="1">
        <f t="shared" si="4"/>
        <v>0</v>
      </c>
    </row>
    <row r="44" spans="1:9" x14ac:dyDescent="0.35">
      <c r="A44" s="15">
        <v>36</v>
      </c>
      <c r="B44" s="22" t="s">
        <v>53</v>
      </c>
      <c r="C44" s="14" t="s">
        <v>2</v>
      </c>
      <c r="D44" s="15">
        <v>300</v>
      </c>
      <c r="E44" s="1"/>
      <c r="F44" s="1"/>
      <c r="G44" s="1"/>
      <c r="H44" s="1"/>
      <c r="I44" s="1">
        <f t="shared" si="4"/>
        <v>0</v>
      </c>
    </row>
    <row r="45" spans="1:9" x14ac:dyDescent="0.35">
      <c r="A45" s="15">
        <v>37</v>
      </c>
      <c r="B45" s="22" t="s">
        <v>77</v>
      </c>
      <c r="C45" s="14" t="s">
        <v>5</v>
      </c>
      <c r="D45" s="15">
        <v>50</v>
      </c>
      <c r="E45" s="1"/>
      <c r="F45" s="1"/>
      <c r="G45" s="1"/>
      <c r="H45" s="1"/>
      <c r="I45" s="1">
        <f t="shared" si="4"/>
        <v>0</v>
      </c>
    </row>
    <row r="46" spans="1:9" x14ac:dyDescent="0.35">
      <c r="A46" s="15">
        <v>39</v>
      </c>
      <c r="B46" s="22" t="s">
        <v>85</v>
      </c>
      <c r="C46" s="14" t="s">
        <v>5</v>
      </c>
      <c r="D46" s="15">
        <v>600</v>
      </c>
      <c r="E46" s="1"/>
      <c r="F46" s="1"/>
      <c r="G46" s="1"/>
      <c r="H46" s="1"/>
      <c r="I46" s="1">
        <f t="shared" si="4"/>
        <v>0</v>
      </c>
    </row>
    <row r="47" spans="1:9" x14ac:dyDescent="0.35">
      <c r="A47" s="15">
        <v>40</v>
      </c>
      <c r="B47" s="22" t="s">
        <v>38</v>
      </c>
      <c r="C47" s="14" t="s">
        <v>5</v>
      </c>
      <c r="D47" s="15">
        <v>700</v>
      </c>
      <c r="E47" s="1"/>
      <c r="F47" s="1"/>
      <c r="G47" s="1"/>
      <c r="H47" s="1"/>
      <c r="I47" s="1">
        <f t="shared" si="4"/>
        <v>0</v>
      </c>
    </row>
    <row r="48" spans="1:9" x14ac:dyDescent="0.35">
      <c r="A48" s="15">
        <v>41</v>
      </c>
      <c r="B48" s="12" t="s">
        <v>36</v>
      </c>
      <c r="C48" s="14" t="s">
        <v>2</v>
      </c>
      <c r="D48" s="15">
        <v>25</v>
      </c>
      <c r="E48" s="1"/>
      <c r="F48" s="1"/>
      <c r="G48" s="1"/>
      <c r="H48" s="1"/>
      <c r="I48" s="1">
        <f t="shared" si="4"/>
        <v>0</v>
      </c>
    </row>
    <row r="49" spans="1:9" x14ac:dyDescent="0.35">
      <c r="A49" s="15">
        <v>42</v>
      </c>
      <c r="B49" s="12" t="s">
        <v>37</v>
      </c>
      <c r="C49" s="14" t="s">
        <v>2</v>
      </c>
      <c r="D49" s="15">
        <v>25</v>
      </c>
      <c r="E49" s="1"/>
      <c r="F49" s="1"/>
      <c r="G49" s="1"/>
      <c r="H49" s="1"/>
      <c r="I49" s="1">
        <f t="shared" si="4"/>
        <v>0</v>
      </c>
    </row>
    <row r="50" spans="1:9" x14ac:dyDescent="0.35">
      <c r="A50" s="15">
        <v>43</v>
      </c>
      <c r="B50" s="12" t="s">
        <v>45</v>
      </c>
      <c r="C50" s="14" t="s">
        <v>2</v>
      </c>
      <c r="D50" s="15">
        <v>10</v>
      </c>
      <c r="E50" s="1"/>
      <c r="F50" s="1"/>
      <c r="G50" s="1"/>
      <c r="H50" s="1"/>
      <c r="I50" s="1">
        <f t="shared" si="4"/>
        <v>0</v>
      </c>
    </row>
    <row r="51" spans="1:9" x14ac:dyDescent="0.35">
      <c r="A51" s="15">
        <v>44</v>
      </c>
      <c r="B51" s="21" t="s">
        <v>32</v>
      </c>
      <c r="C51" s="14" t="s">
        <v>2</v>
      </c>
      <c r="D51" s="15">
        <v>100</v>
      </c>
      <c r="E51" s="1"/>
      <c r="F51" s="1"/>
      <c r="G51" s="1"/>
      <c r="H51" s="1"/>
      <c r="I51" s="1">
        <f t="shared" si="4"/>
        <v>0</v>
      </c>
    </row>
    <row r="52" spans="1:9" x14ac:dyDescent="0.35">
      <c r="A52" s="15">
        <v>45</v>
      </c>
      <c r="B52" s="21" t="s">
        <v>33</v>
      </c>
      <c r="C52" s="14" t="s">
        <v>2</v>
      </c>
      <c r="D52" s="15">
        <v>100</v>
      </c>
      <c r="E52" s="1"/>
      <c r="F52" s="1"/>
      <c r="G52" s="1"/>
      <c r="H52" s="1"/>
      <c r="I52" s="1">
        <f t="shared" si="4"/>
        <v>0</v>
      </c>
    </row>
    <row r="53" spans="1:9" x14ac:dyDescent="0.35">
      <c r="A53" s="15">
        <v>46</v>
      </c>
      <c r="B53" s="21" t="s">
        <v>34</v>
      </c>
      <c r="C53" s="14" t="s">
        <v>2</v>
      </c>
      <c r="D53" s="15">
        <v>100</v>
      </c>
      <c r="E53" s="1"/>
      <c r="F53" s="1"/>
      <c r="G53" s="1"/>
      <c r="H53" s="1"/>
      <c r="I53" s="1">
        <f t="shared" si="4"/>
        <v>0</v>
      </c>
    </row>
    <row r="54" spans="1:9" x14ac:dyDescent="0.35">
      <c r="A54" s="82" t="s">
        <v>30</v>
      </c>
      <c r="B54" s="82"/>
      <c r="C54" s="82"/>
      <c r="D54" s="82"/>
      <c r="E54" s="82"/>
      <c r="F54" s="82"/>
      <c r="G54" s="82"/>
      <c r="H54" s="82"/>
      <c r="I54" s="82"/>
    </row>
    <row r="55" spans="1:9" x14ac:dyDescent="0.35">
      <c r="A55" s="15">
        <v>47</v>
      </c>
      <c r="B55" s="21" t="s">
        <v>86</v>
      </c>
      <c r="C55" s="14" t="s">
        <v>2</v>
      </c>
      <c r="D55" s="15">
        <v>2</v>
      </c>
      <c r="E55" s="1"/>
      <c r="F55" s="1"/>
      <c r="G55" s="1"/>
      <c r="H55" s="1"/>
      <c r="I55" s="1">
        <f t="shared" ref="I55:I61" si="5">H55+F55</f>
        <v>0</v>
      </c>
    </row>
    <row r="56" spans="1:9" x14ac:dyDescent="0.35">
      <c r="A56" s="15">
        <v>48</v>
      </c>
      <c r="B56" s="23" t="s">
        <v>26</v>
      </c>
      <c r="C56" s="15" t="s">
        <v>2</v>
      </c>
      <c r="D56" s="17">
        <v>4</v>
      </c>
      <c r="E56" s="18"/>
      <c r="F56" s="1"/>
      <c r="G56" s="1"/>
      <c r="H56" s="1"/>
      <c r="I56" s="18">
        <f t="shared" si="5"/>
        <v>0</v>
      </c>
    </row>
    <row r="57" spans="1:9" x14ac:dyDescent="0.35">
      <c r="A57" s="15">
        <v>49</v>
      </c>
      <c r="B57" s="23" t="s">
        <v>39</v>
      </c>
      <c r="C57" s="15" t="s">
        <v>2</v>
      </c>
      <c r="D57" s="17">
        <v>5</v>
      </c>
      <c r="E57" s="18"/>
      <c r="F57" s="1"/>
      <c r="G57" s="1"/>
      <c r="H57" s="1"/>
      <c r="I57" s="18">
        <f t="shared" si="5"/>
        <v>0</v>
      </c>
    </row>
    <row r="58" spans="1:9" x14ac:dyDescent="0.35">
      <c r="A58" s="15">
        <v>50</v>
      </c>
      <c r="B58" s="22" t="s">
        <v>27</v>
      </c>
      <c r="C58" s="15" t="s">
        <v>2</v>
      </c>
      <c r="D58" s="17">
        <v>3</v>
      </c>
      <c r="E58" s="18"/>
      <c r="F58" s="1"/>
      <c r="G58" s="1"/>
      <c r="H58" s="1"/>
      <c r="I58" s="18">
        <f t="shared" si="5"/>
        <v>0</v>
      </c>
    </row>
    <row r="59" spans="1:9" x14ac:dyDescent="0.35">
      <c r="A59" s="15">
        <v>51</v>
      </c>
      <c r="B59" s="22" t="s">
        <v>28</v>
      </c>
      <c r="C59" s="15" t="s">
        <v>2</v>
      </c>
      <c r="D59" s="17">
        <v>3</v>
      </c>
      <c r="E59" s="18"/>
      <c r="F59" s="1"/>
      <c r="G59" s="1"/>
      <c r="H59" s="1"/>
      <c r="I59" s="18">
        <f t="shared" si="5"/>
        <v>0</v>
      </c>
    </row>
    <row r="60" spans="1:9" ht="16.5" x14ac:dyDescent="0.35">
      <c r="A60" s="15">
        <v>52</v>
      </c>
      <c r="B60" s="22" t="s">
        <v>46</v>
      </c>
      <c r="C60" s="15" t="s">
        <v>5</v>
      </c>
      <c r="D60" s="17">
        <v>200</v>
      </c>
      <c r="E60" s="1"/>
      <c r="F60" s="1"/>
      <c r="G60" s="1"/>
      <c r="H60" s="1"/>
      <c r="I60" s="1">
        <f t="shared" si="5"/>
        <v>0</v>
      </c>
    </row>
    <row r="61" spans="1:9" ht="14.25" customHeight="1" x14ac:dyDescent="0.35">
      <c r="A61" s="15">
        <v>54</v>
      </c>
      <c r="B61" s="22" t="s">
        <v>29</v>
      </c>
      <c r="C61" s="15" t="s">
        <v>0</v>
      </c>
      <c r="D61" s="17">
        <v>1</v>
      </c>
      <c r="E61" s="1"/>
      <c r="F61" s="1"/>
      <c r="G61" s="1"/>
      <c r="H61" s="1"/>
      <c r="I61" s="1">
        <f t="shared" si="5"/>
        <v>0</v>
      </c>
    </row>
    <row r="62" spans="1:9" ht="15" customHeight="1" x14ac:dyDescent="0.35">
      <c r="A62" s="82" t="s">
        <v>47</v>
      </c>
      <c r="B62" s="82"/>
      <c r="C62" s="82"/>
      <c r="D62" s="82"/>
      <c r="E62" s="82"/>
      <c r="F62" s="82"/>
      <c r="G62" s="82"/>
      <c r="H62" s="82"/>
      <c r="I62" s="82"/>
    </row>
    <row r="63" spans="1:9" ht="15" customHeight="1" x14ac:dyDescent="0.35">
      <c r="A63" s="19">
        <v>55</v>
      </c>
      <c r="B63" s="12" t="s">
        <v>93</v>
      </c>
      <c r="C63" s="15" t="s">
        <v>2</v>
      </c>
      <c r="D63" s="20">
        <v>1</v>
      </c>
      <c r="E63" s="1"/>
      <c r="F63" s="1"/>
      <c r="G63" s="1"/>
      <c r="H63" s="1"/>
      <c r="I63" s="1">
        <f t="shared" ref="I63:I71" si="6">H63+F63</f>
        <v>0</v>
      </c>
    </row>
    <row r="64" spans="1:9" ht="15" customHeight="1" x14ac:dyDescent="0.35">
      <c r="A64" s="19">
        <v>56</v>
      </c>
      <c r="B64" s="21" t="s">
        <v>96</v>
      </c>
      <c r="C64" s="15" t="s">
        <v>2</v>
      </c>
      <c r="D64" s="20">
        <v>1</v>
      </c>
      <c r="E64" s="18"/>
      <c r="F64" s="1"/>
      <c r="G64" s="1"/>
      <c r="H64" s="1"/>
      <c r="I64" s="1">
        <f t="shared" si="6"/>
        <v>0</v>
      </c>
    </row>
    <row r="65" spans="1:9" ht="15" customHeight="1" x14ac:dyDescent="0.35">
      <c r="A65" s="19">
        <v>57</v>
      </c>
      <c r="B65" s="21" t="s">
        <v>97</v>
      </c>
      <c r="C65" s="15" t="s">
        <v>2</v>
      </c>
      <c r="D65" s="20">
        <v>2</v>
      </c>
      <c r="E65" s="18"/>
      <c r="F65" s="1"/>
      <c r="G65" s="1"/>
      <c r="H65" s="1"/>
      <c r="I65" s="1">
        <f t="shared" si="6"/>
        <v>0</v>
      </c>
    </row>
    <row r="66" spans="1:9" ht="15" customHeight="1" x14ac:dyDescent="0.35">
      <c r="A66" s="19">
        <v>58</v>
      </c>
      <c r="B66" s="21" t="s">
        <v>43</v>
      </c>
      <c r="C66" s="15" t="s">
        <v>2</v>
      </c>
      <c r="D66" s="20">
        <v>1</v>
      </c>
      <c r="E66" s="1"/>
      <c r="F66" s="1"/>
      <c r="G66" s="1"/>
      <c r="H66" s="1"/>
      <c r="I66" s="1">
        <f t="shared" si="6"/>
        <v>0</v>
      </c>
    </row>
    <row r="67" spans="1:9" ht="15" customHeight="1" x14ac:dyDescent="0.35">
      <c r="A67" s="19">
        <v>59</v>
      </c>
      <c r="B67" s="21" t="s">
        <v>40</v>
      </c>
      <c r="C67" s="15" t="s">
        <v>2</v>
      </c>
      <c r="D67" s="20">
        <v>15</v>
      </c>
      <c r="E67" s="1"/>
      <c r="F67" s="1"/>
      <c r="G67" s="1"/>
      <c r="H67" s="1"/>
      <c r="I67" s="1">
        <f t="shared" si="6"/>
        <v>0</v>
      </c>
    </row>
    <row r="68" spans="1:9" hidden="1" x14ac:dyDescent="0.35">
      <c r="A68" s="19">
        <v>60</v>
      </c>
      <c r="B68" s="21" t="s">
        <v>41</v>
      </c>
      <c r="C68" s="15" t="s">
        <v>5</v>
      </c>
      <c r="D68" s="4">
        <v>5000</v>
      </c>
      <c r="E68" s="3"/>
      <c r="F68" s="1"/>
      <c r="G68" s="1"/>
      <c r="H68" s="1"/>
      <c r="I68" s="1">
        <f t="shared" si="6"/>
        <v>0</v>
      </c>
    </row>
    <row r="69" spans="1:9" x14ac:dyDescent="0.35">
      <c r="A69" s="19">
        <v>61</v>
      </c>
      <c r="B69" s="21" t="s">
        <v>41</v>
      </c>
      <c r="C69" s="15" t="s">
        <v>5</v>
      </c>
      <c r="D69" s="20">
        <v>150</v>
      </c>
      <c r="E69" s="1"/>
      <c r="F69" s="1"/>
      <c r="G69" s="1"/>
      <c r="H69" s="1"/>
      <c r="I69" s="1">
        <f t="shared" si="6"/>
        <v>0</v>
      </c>
    </row>
    <row r="70" spans="1:9" x14ac:dyDescent="0.35">
      <c r="A70" s="19">
        <v>62</v>
      </c>
      <c r="B70" s="21" t="s">
        <v>44</v>
      </c>
      <c r="C70" s="15" t="s">
        <v>2</v>
      </c>
      <c r="D70" s="20">
        <v>3</v>
      </c>
      <c r="E70" s="1"/>
      <c r="F70" s="1"/>
      <c r="G70" s="1"/>
      <c r="H70" s="1"/>
      <c r="I70" s="1">
        <f t="shared" si="6"/>
        <v>0</v>
      </c>
    </row>
    <row r="71" spans="1:9" x14ac:dyDescent="0.35">
      <c r="A71" s="19">
        <v>63</v>
      </c>
      <c r="B71" s="21" t="s">
        <v>42</v>
      </c>
      <c r="C71" s="15" t="s">
        <v>5</v>
      </c>
      <c r="D71" s="20">
        <v>300</v>
      </c>
      <c r="E71" s="1"/>
      <c r="F71" s="1"/>
      <c r="G71" s="1"/>
      <c r="H71" s="1"/>
      <c r="I71" s="1">
        <f t="shared" si="6"/>
        <v>0</v>
      </c>
    </row>
    <row r="72" spans="1:9" ht="15" customHeight="1" x14ac:dyDescent="0.35">
      <c r="A72" s="82" t="s">
        <v>48</v>
      </c>
      <c r="B72" s="82"/>
      <c r="C72" s="82"/>
      <c r="D72" s="82"/>
      <c r="E72" s="82"/>
      <c r="F72" s="82"/>
      <c r="G72" s="82"/>
      <c r="H72" s="82"/>
      <c r="I72" s="82"/>
    </row>
    <row r="73" spans="1:9" ht="15" customHeight="1" x14ac:dyDescent="0.35">
      <c r="A73" s="15">
        <v>64</v>
      </c>
      <c r="B73" s="12" t="s">
        <v>98</v>
      </c>
      <c r="C73" s="15" t="s">
        <v>2</v>
      </c>
      <c r="D73" s="19">
        <v>6</v>
      </c>
      <c r="E73" s="1"/>
      <c r="F73" s="1"/>
      <c r="G73" s="1"/>
      <c r="H73" s="1"/>
      <c r="I73" s="1">
        <f t="shared" ref="I73:I82" si="7">H73+F73</f>
        <v>0</v>
      </c>
    </row>
    <row r="74" spans="1:9" ht="15" customHeight="1" x14ac:dyDescent="0.35">
      <c r="A74" s="15">
        <v>65</v>
      </c>
      <c r="B74" s="12" t="s">
        <v>104</v>
      </c>
      <c r="C74" s="15" t="s">
        <v>2</v>
      </c>
      <c r="D74" s="19">
        <v>6</v>
      </c>
      <c r="E74" s="1"/>
      <c r="F74" s="1"/>
      <c r="G74" s="1"/>
      <c r="H74" s="1"/>
      <c r="I74" s="1">
        <f t="shared" si="7"/>
        <v>0</v>
      </c>
    </row>
    <row r="75" spans="1:9" x14ac:dyDescent="0.35">
      <c r="A75" s="15">
        <v>66</v>
      </c>
      <c r="B75" s="12" t="s">
        <v>99</v>
      </c>
      <c r="C75" s="15" t="s">
        <v>2</v>
      </c>
      <c r="D75" s="14">
        <v>8</v>
      </c>
      <c r="E75" s="1"/>
      <c r="F75" s="1"/>
      <c r="G75" s="1"/>
      <c r="H75" s="1"/>
      <c r="I75" s="1">
        <f t="shared" si="7"/>
        <v>0</v>
      </c>
    </row>
    <row r="76" spans="1:9" x14ac:dyDescent="0.35">
      <c r="A76" s="15">
        <v>67</v>
      </c>
      <c r="B76" s="12" t="s">
        <v>104</v>
      </c>
      <c r="C76" s="15" t="s">
        <v>2</v>
      </c>
      <c r="D76" s="14">
        <v>8</v>
      </c>
      <c r="E76" s="18"/>
      <c r="F76" s="1"/>
      <c r="G76" s="1"/>
      <c r="H76" s="1"/>
      <c r="I76" s="18">
        <f t="shared" si="7"/>
        <v>0</v>
      </c>
    </row>
    <row r="77" spans="1:9" x14ac:dyDescent="0.35">
      <c r="A77" s="15">
        <v>68</v>
      </c>
      <c r="B77" s="12" t="s">
        <v>103</v>
      </c>
      <c r="C77" s="15" t="s">
        <v>2</v>
      </c>
      <c r="D77" s="14">
        <v>1</v>
      </c>
      <c r="E77" s="18"/>
      <c r="F77" s="1"/>
      <c r="G77" s="1"/>
      <c r="H77" s="1"/>
      <c r="I77" s="18">
        <f t="shared" si="7"/>
        <v>0</v>
      </c>
    </row>
    <row r="78" spans="1:9" x14ac:dyDescent="0.35">
      <c r="A78" s="15">
        <v>69</v>
      </c>
      <c r="B78" s="12" t="s">
        <v>102</v>
      </c>
      <c r="C78" s="15" t="s">
        <v>2</v>
      </c>
      <c r="D78" s="14">
        <v>1</v>
      </c>
      <c r="E78" s="1"/>
      <c r="F78" s="1"/>
      <c r="G78" s="1"/>
      <c r="H78" s="1"/>
      <c r="I78" s="1">
        <f t="shared" si="7"/>
        <v>0</v>
      </c>
    </row>
    <row r="79" spans="1:9" x14ac:dyDescent="0.35">
      <c r="A79" s="15">
        <v>70</v>
      </c>
      <c r="B79" s="12" t="s">
        <v>94</v>
      </c>
      <c r="C79" s="15" t="s">
        <v>2</v>
      </c>
      <c r="D79" s="14">
        <v>1</v>
      </c>
      <c r="E79" s="1"/>
      <c r="F79" s="1"/>
      <c r="G79" s="1"/>
      <c r="H79" s="1"/>
      <c r="I79" s="1">
        <f t="shared" si="7"/>
        <v>0</v>
      </c>
    </row>
    <row r="80" spans="1:9" x14ac:dyDescent="0.35">
      <c r="A80" s="15">
        <v>71</v>
      </c>
      <c r="B80" s="12" t="s">
        <v>95</v>
      </c>
      <c r="C80" s="15" t="s">
        <v>2</v>
      </c>
      <c r="D80" s="14">
        <v>1</v>
      </c>
      <c r="E80" s="1"/>
      <c r="F80" s="1"/>
      <c r="G80" s="1"/>
      <c r="H80" s="1"/>
      <c r="I80" s="1">
        <f t="shared" si="7"/>
        <v>0</v>
      </c>
    </row>
    <row r="81" spans="1:10" x14ac:dyDescent="0.35">
      <c r="A81" s="15">
        <v>72</v>
      </c>
      <c r="B81" s="12" t="s">
        <v>101</v>
      </c>
      <c r="C81" s="15" t="s">
        <v>2</v>
      </c>
      <c r="D81" s="14">
        <v>1</v>
      </c>
      <c r="E81" s="1"/>
      <c r="F81" s="1"/>
      <c r="G81" s="1"/>
      <c r="H81" s="1"/>
      <c r="I81" s="1">
        <f t="shared" si="7"/>
        <v>0</v>
      </c>
    </row>
    <row r="82" spans="1:10" x14ac:dyDescent="0.35">
      <c r="A82" s="15">
        <v>73</v>
      </c>
      <c r="B82" s="12" t="s">
        <v>87</v>
      </c>
      <c r="C82" s="15" t="s">
        <v>2</v>
      </c>
      <c r="D82" s="17">
        <v>1</v>
      </c>
      <c r="E82" s="1"/>
      <c r="F82" s="1"/>
      <c r="G82" s="1"/>
      <c r="H82" s="1"/>
      <c r="I82" s="1">
        <f t="shared" si="7"/>
        <v>0</v>
      </c>
    </row>
    <row r="83" spans="1:10" x14ac:dyDescent="0.35">
      <c r="A83" s="79" t="s">
        <v>78</v>
      </c>
      <c r="B83" s="80"/>
      <c r="C83" s="80"/>
      <c r="D83" s="80"/>
      <c r="E83" s="80"/>
      <c r="F83" s="80"/>
      <c r="G83" s="80"/>
      <c r="H83" s="80"/>
      <c r="I83" s="81"/>
      <c r="J83" s="13"/>
    </row>
    <row r="84" spans="1:10" x14ac:dyDescent="0.35">
      <c r="A84" s="15">
        <v>74</v>
      </c>
      <c r="B84" s="12" t="s">
        <v>140</v>
      </c>
      <c r="C84" s="15" t="s">
        <v>5</v>
      </c>
      <c r="D84" s="57">
        <v>50</v>
      </c>
      <c r="E84" s="1"/>
      <c r="F84" s="14"/>
      <c r="G84" s="1"/>
      <c r="H84" s="14"/>
      <c r="I84" s="14">
        <f>H84+F84</f>
        <v>0</v>
      </c>
      <c r="J84" s="13"/>
    </row>
    <row r="85" spans="1:10" x14ac:dyDescent="0.35">
      <c r="A85" s="15">
        <v>75</v>
      </c>
      <c r="B85" s="12" t="s">
        <v>141</v>
      </c>
      <c r="C85" s="15" t="s">
        <v>2</v>
      </c>
      <c r="D85" s="57">
        <v>6</v>
      </c>
      <c r="E85" s="1"/>
      <c r="F85" s="14"/>
      <c r="G85" s="1"/>
      <c r="H85" s="14"/>
      <c r="I85" s="14">
        <f>H85+F85</f>
        <v>0</v>
      </c>
      <c r="J85" s="13"/>
    </row>
    <row r="86" spans="1:10" x14ac:dyDescent="0.35">
      <c r="A86" s="15">
        <v>76</v>
      </c>
      <c r="B86" s="12" t="s">
        <v>142</v>
      </c>
      <c r="C86" s="15" t="s">
        <v>2</v>
      </c>
      <c r="D86" s="57">
        <v>6</v>
      </c>
      <c r="E86" s="1"/>
      <c r="F86" s="14"/>
      <c r="G86" s="1"/>
      <c r="H86" s="14"/>
      <c r="I86" s="14">
        <f>H86+F86</f>
        <v>0</v>
      </c>
      <c r="J86" s="13"/>
    </row>
    <row r="87" spans="1:10" ht="16" x14ac:dyDescent="0.45">
      <c r="A87" s="15"/>
      <c r="B87" s="16"/>
      <c r="C87" s="15"/>
      <c r="D87" s="14"/>
      <c r="E87" s="1"/>
      <c r="F87" s="14"/>
      <c r="G87" s="14"/>
      <c r="H87" s="14"/>
      <c r="I87" s="14"/>
      <c r="J87" s="13"/>
    </row>
    <row r="88" spans="1:10" ht="16" x14ac:dyDescent="0.35">
      <c r="A88" s="12"/>
      <c r="B88" s="64" t="s">
        <v>8</v>
      </c>
      <c r="C88" s="65"/>
      <c r="D88" s="58"/>
      <c r="E88" s="66"/>
      <c r="F88" s="67"/>
      <c r="G88" s="67"/>
      <c r="H88" s="67"/>
      <c r="I88" s="59">
        <f>SUM(H5:H86)</f>
        <v>0</v>
      </c>
    </row>
    <row r="89" spans="1:10" ht="16" x14ac:dyDescent="0.4">
      <c r="A89" s="12"/>
      <c r="B89" s="64" t="s">
        <v>9</v>
      </c>
      <c r="C89" s="60">
        <v>0.28000000000000003</v>
      </c>
      <c r="D89" s="61"/>
      <c r="E89" s="66"/>
      <c r="F89" s="67"/>
      <c r="G89" s="67"/>
      <c r="H89" s="67"/>
      <c r="I89" s="59">
        <f>I88*C89+I88</f>
        <v>0</v>
      </c>
    </row>
    <row r="90" spans="1:10" ht="16" x14ac:dyDescent="0.35">
      <c r="A90" s="12"/>
      <c r="B90" s="64" t="s">
        <v>10</v>
      </c>
      <c r="C90" s="62"/>
      <c r="D90" s="62"/>
      <c r="E90" s="66"/>
      <c r="F90" s="67"/>
      <c r="G90" s="67"/>
      <c r="H90" s="67"/>
      <c r="I90" s="59">
        <f>SUM(F5:F86)</f>
        <v>0</v>
      </c>
    </row>
    <row r="91" spans="1:10" ht="16" x14ac:dyDescent="0.35">
      <c r="A91" s="12"/>
      <c r="B91" s="64" t="s">
        <v>11</v>
      </c>
      <c r="C91" s="62"/>
      <c r="D91" s="62"/>
      <c r="E91" s="66"/>
      <c r="F91" s="67"/>
      <c r="G91" s="67"/>
      <c r="H91" s="67"/>
      <c r="I91" s="59">
        <f>I90+I89</f>
        <v>0</v>
      </c>
    </row>
    <row r="92" spans="1:10" ht="16" x14ac:dyDescent="0.35">
      <c r="A92" s="12"/>
      <c r="B92" s="64" t="s">
        <v>12</v>
      </c>
      <c r="C92" s="60">
        <v>0.05</v>
      </c>
      <c r="D92" s="62"/>
      <c r="E92" s="66"/>
      <c r="F92" s="67"/>
      <c r="G92" s="67"/>
      <c r="H92" s="67"/>
      <c r="I92" s="59">
        <f>I90*C92</f>
        <v>0</v>
      </c>
    </row>
    <row r="93" spans="1:10" ht="16" x14ac:dyDescent="0.35">
      <c r="A93" s="12"/>
      <c r="B93" s="64" t="s">
        <v>13</v>
      </c>
      <c r="C93" s="60"/>
      <c r="D93" s="62"/>
      <c r="E93" s="66"/>
      <c r="F93" s="67"/>
      <c r="G93" s="67"/>
      <c r="H93" s="67"/>
      <c r="I93" s="59">
        <f>I91+I92</f>
        <v>0</v>
      </c>
    </row>
    <row r="94" spans="1:10" ht="16" x14ac:dyDescent="0.35">
      <c r="A94" s="12"/>
      <c r="B94" s="64" t="s">
        <v>14</v>
      </c>
      <c r="C94" s="60">
        <v>0.06</v>
      </c>
      <c r="D94" s="62"/>
      <c r="E94" s="66"/>
      <c r="F94" s="67"/>
      <c r="G94" s="67"/>
      <c r="H94" s="67"/>
      <c r="I94" s="59">
        <f>I89*C94</f>
        <v>0</v>
      </c>
    </row>
    <row r="95" spans="1:10" ht="16" x14ac:dyDescent="0.35">
      <c r="A95" s="12"/>
      <c r="B95" s="64" t="s">
        <v>13</v>
      </c>
      <c r="C95" s="60"/>
      <c r="D95" s="62"/>
      <c r="E95" s="66"/>
      <c r="F95" s="67"/>
      <c r="G95" s="67"/>
      <c r="H95" s="67"/>
      <c r="I95" s="59">
        <f>I93+I94</f>
        <v>0</v>
      </c>
    </row>
    <row r="96" spans="1:10" ht="16" x14ac:dyDescent="0.35">
      <c r="A96" s="12"/>
      <c r="B96" s="64" t="s">
        <v>15</v>
      </c>
      <c r="C96" s="60">
        <v>0.1</v>
      </c>
      <c r="D96" s="62"/>
      <c r="E96" s="66"/>
      <c r="F96" s="67"/>
      <c r="G96" s="67"/>
      <c r="H96" s="67"/>
      <c r="I96" s="59">
        <f>I95*C96</f>
        <v>0</v>
      </c>
    </row>
    <row r="97" spans="1:16" ht="16" x14ac:dyDescent="0.35">
      <c r="A97" s="12"/>
      <c r="B97" s="64" t="s">
        <v>13</v>
      </c>
      <c r="C97" s="60"/>
      <c r="D97" s="62"/>
      <c r="E97" s="66"/>
      <c r="F97" s="67"/>
      <c r="G97" s="67"/>
      <c r="H97" s="67"/>
      <c r="I97" s="59">
        <f>I96+I95</f>
        <v>0</v>
      </c>
    </row>
    <row r="98" spans="1:16" ht="16" x14ac:dyDescent="0.35">
      <c r="A98" s="12"/>
      <c r="B98" s="64" t="s">
        <v>16</v>
      </c>
      <c r="C98" s="60">
        <v>0.05</v>
      </c>
      <c r="D98" s="62"/>
      <c r="E98" s="66"/>
      <c r="F98" s="67"/>
      <c r="G98" s="67"/>
      <c r="H98" s="67"/>
      <c r="I98" s="59">
        <f>I97*C98</f>
        <v>0</v>
      </c>
    </row>
    <row r="99" spans="1:16" ht="16" x14ac:dyDescent="0.35">
      <c r="A99" s="12"/>
      <c r="B99" s="64" t="s">
        <v>13</v>
      </c>
      <c r="C99" s="60"/>
      <c r="D99" s="62"/>
      <c r="E99" s="66"/>
      <c r="F99" s="67"/>
      <c r="G99" s="67"/>
      <c r="H99" s="67"/>
      <c r="I99" s="59">
        <f>I98+I97</f>
        <v>0</v>
      </c>
    </row>
    <row r="100" spans="1:16" ht="16" x14ac:dyDescent="0.35">
      <c r="A100" s="12"/>
      <c r="B100" s="64" t="s">
        <v>17</v>
      </c>
      <c r="C100" s="60">
        <v>0.18</v>
      </c>
      <c r="D100" s="62"/>
      <c r="E100" s="66"/>
      <c r="F100" s="67"/>
      <c r="G100" s="67"/>
      <c r="H100" s="67"/>
      <c r="I100" s="59">
        <f>C100*I99</f>
        <v>0</v>
      </c>
    </row>
    <row r="101" spans="1:16" ht="16" x14ac:dyDescent="0.35">
      <c r="A101" s="12"/>
      <c r="B101" s="64" t="s">
        <v>18</v>
      </c>
      <c r="C101" s="63"/>
      <c r="D101" s="62"/>
      <c r="E101" s="66"/>
      <c r="F101" s="67"/>
      <c r="G101" s="67"/>
      <c r="H101" s="67"/>
      <c r="I101" s="59">
        <f>I100+I99</f>
        <v>0</v>
      </c>
      <c r="O101" s="11"/>
      <c r="P101" s="11"/>
    </row>
    <row r="102" spans="1:16" x14ac:dyDescent="0.35">
      <c r="O102" s="11"/>
    </row>
    <row r="103" spans="1:16" ht="24" x14ac:dyDescent="0.4">
      <c r="A103" s="9"/>
      <c r="B103" s="10"/>
    </row>
    <row r="104" spans="1:16" ht="28.5" customHeight="1" x14ac:dyDescent="0.35">
      <c r="A104" s="9"/>
      <c r="B104" s="8"/>
    </row>
  </sheetData>
  <mergeCells count="17">
    <mergeCell ref="A83:I83"/>
    <mergeCell ref="A54:I54"/>
    <mergeCell ref="A36:I36"/>
    <mergeCell ref="A5:I5"/>
    <mergeCell ref="A72:I72"/>
    <mergeCell ref="A21:I21"/>
    <mergeCell ref="A62:I62"/>
    <mergeCell ref="A14:I14"/>
    <mergeCell ref="A1:I1"/>
    <mergeCell ref="G3:H3"/>
    <mergeCell ref="I3:I4"/>
    <mergeCell ref="A3:A4"/>
    <mergeCell ref="B3:B4"/>
    <mergeCell ref="C3:C4"/>
    <mergeCell ref="D3:D4"/>
    <mergeCell ref="E3:F3"/>
    <mergeCell ref="G2:H2"/>
  </mergeCells>
  <printOptions headings="1" gridLines="1"/>
  <pageMargins left="0" right="0" top="0.74803149606299213" bottom="0.74803149606299213" header="0.31496062992125984" footer="0.31496062992125984"/>
  <pageSetup paperSize="9" scale="5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tabSelected="1" topLeftCell="A4" zoomScale="90" zoomScaleNormal="90" workbookViewId="0">
      <selection activeCell="B7" sqref="B7"/>
    </sheetView>
  </sheetViews>
  <sheetFormatPr defaultRowHeight="14.5" x14ac:dyDescent="0.35"/>
  <cols>
    <col min="1" max="1" width="3.26953125" bestFit="1" customWidth="1"/>
    <col min="2" max="2" width="42.90625" customWidth="1"/>
    <col min="3" max="3" width="40.36328125" bestFit="1" customWidth="1"/>
    <col min="4" max="4" width="20" customWidth="1"/>
    <col min="5" max="5" width="15.90625" style="34" customWidth="1"/>
    <col min="6" max="6" width="11.7265625" style="43" customWidth="1"/>
    <col min="7" max="7" width="14.26953125" customWidth="1"/>
    <col min="8" max="8" width="16" customWidth="1"/>
    <col min="9" max="9" width="12.7265625" bestFit="1" customWidth="1"/>
    <col min="10" max="10" width="13.7265625" bestFit="1" customWidth="1"/>
  </cols>
  <sheetData>
    <row r="1" spans="1:10" ht="63.75" customHeight="1" x14ac:dyDescent="0.35">
      <c r="A1" s="75"/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35">
      <c r="A2" s="12"/>
      <c r="B2" s="88"/>
      <c r="C2" s="89"/>
      <c r="D2" s="12"/>
      <c r="E2" s="12"/>
      <c r="F2" s="79"/>
      <c r="G2" s="81"/>
      <c r="H2" s="78" t="s">
        <v>31</v>
      </c>
      <c r="I2" s="78"/>
      <c r="J2" s="30">
        <f ca="1">TODAY()</f>
        <v>44277</v>
      </c>
    </row>
    <row r="3" spans="1:10" ht="18.5" x14ac:dyDescent="0.35">
      <c r="A3" s="77" t="s">
        <v>19</v>
      </c>
      <c r="B3" s="84" t="s">
        <v>20</v>
      </c>
      <c r="C3" s="85"/>
      <c r="D3" s="90" t="s">
        <v>21</v>
      </c>
      <c r="E3" s="76" t="s">
        <v>22</v>
      </c>
      <c r="F3" s="76" t="s">
        <v>23</v>
      </c>
      <c r="G3" s="77"/>
      <c r="H3" s="76" t="s">
        <v>24</v>
      </c>
      <c r="I3" s="77"/>
      <c r="J3" s="76" t="s">
        <v>13</v>
      </c>
    </row>
    <row r="4" spans="1:10" ht="18.5" x14ac:dyDescent="0.35">
      <c r="A4" s="77"/>
      <c r="B4" s="86"/>
      <c r="C4" s="87"/>
      <c r="D4" s="91"/>
      <c r="E4" s="76"/>
      <c r="F4" s="33" t="s">
        <v>25</v>
      </c>
      <c r="G4" s="31" t="s">
        <v>13</v>
      </c>
      <c r="H4" s="31" t="s">
        <v>25</v>
      </c>
      <c r="I4" s="31" t="s">
        <v>13</v>
      </c>
      <c r="J4" s="77"/>
    </row>
    <row r="5" spans="1:10" x14ac:dyDescent="0.35">
      <c r="A5" s="83" t="s">
        <v>1</v>
      </c>
      <c r="B5" s="83"/>
      <c r="C5" s="83"/>
      <c r="D5" s="83"/>
      <c r="E5" s="83"/>
      <c r="F5" s="83"/>
      <c r="G5" s="83"/>
      <c r="H5" s="83"/>
      <c r="I5" s="83"/>
      <c r="J5" s="83"/>
    </row>
    <row r="6" spans="1:10" ht="16" x14ac:dyDescent="0.35">
      <c r="A6" s="44">
        <v>1</v>
      </c>
      <c r="B6" s="45" t="s">
        <v>138</v>
      </c>
      <c r="C6" s="45"/>
      <c r="D6" s="46" t="s">
        <v>119</v>
      </c>
      <c r="E6" s="47">
        <v>2</v>
      </c>
      <c r="F6" s="48"/>
      <c r="G6" s="49"/>
      <c r="H6" s="49"/>
      <c r="I6" s="49"/>
      <c r="J6" s="49">
        <f t="shared" ref="J6" si="0">I6+G6</f>
        <v>0</v>
      </c>
    </row>
    <row r="7" spans="1:10" ht="16" x14ac:dyDescent="0.35">
      <c r="A7" s="44">
        <v>2</v>
      </c>
      <c r="B7" s="45" t="s">
        <v>136</v>
      </c>
      <c r="C7" s="45" t="s">
        <v>137</v>
      </c>
      <c r="D7" s="46" t="s">
        <v>119</v>
      </c>
      <c r="E7" s="47">
        <v>2</v>
      </c>
      <c r="F7" s="48"/>
      <c r="G7" s="49"/>
      <c r="H7" s="49"/>
      <c r="I7" s="49"/>
      <c r="J7" s="49">
        <f t="shared" ref="J7:J20" si="1">I7+G7</f>
        <v>0</v>
      </c>
    </row>
    <row r="8" spans="1:10" ht="16" x14ac:dyDescent="0.35">
      <c r="A8" s="44">
        <v>3</v>
      </c>
      <c r="B8" s="45" t="s">
        <v>136</v>
      </c>
      <c r="C8" s="45" t="s">
        <v>135</v>
      </c>
      <c r="D8" s="46" t="s">
        <v>119</v>
      </c>
      <c r="E8" s="47">
        <v>3</v>
      </c>
      <c r="F8" s="48"/>
      <c r="G8" s="49"/>
      <c r="H8" s="49"/>
      <c r="I8" s="49"/>
      <c r="J8" s="49">
        <f t="shared" si="1"/>
        <v>0</v>
      </c>
    </row>
    <row r="9" spans="1:10" ht="16" x14ac:dyDescent="0.35">
      <c r="A9" s="44">
        <v>4</v>
      </c>
      <c r="B9" s="45" t="s">
        <v>134</v>
      </c>
      <c r="C9" s="45"/>
      <c r="D9" s="46" t="s">
        <v>119</v>
      </c>
      <c r="E9" s="47">
        <v>8</v>
      </c>
      <c r="F9" s="48"/>
      <c r="G9" s="49"/>
      <c r="H9" s="49"/>
      <c r="I9" s="49"/>
      <c r="J9" s="49">
        <f t="shared" si="1"/>
        <v>0</v>
      </c>
    </row>
    <row r="10" spans="1:10" ht="16" x14ac:dyDescent="0.35">
      <c r="A10" s="44">
        <v>5</v>
      </c>
      <c r="B10" s="45" t="s">
        <v>133</v>
      </c>
      <c r="C10" s="45" t="s">
        <v>132</v>
      </c>
      <c r="D10" s="46" t="s">
        <v>119</v>
      </c>
      <c r="E10" s="47">
        <v>2</v>
      </c>
      <c r="F10" s="48"/>
      <c r="G10" s="49"/>
      <c r="H10" s="49"/>
      <c r="I10" s="49"/>
      <c r="J10" s="49">
        <f t="shared" si="1"/>
        <v>0</v>
      </c>
    </row>
    <row r="11" spans="1:10" ht="16" x14ac:dyDescent="0.35">
      <c r="A11" s="44">
        <v>6</v>
      </c>
      <c r="B11" s="45" t="s">
        <v>131</v>
      </c>
      <c r="C11" s="45" t="s">
        <v>130</v>
      </c>
      <c r="D11" s="46" t="s">
        <v>119</v>
      </c>
      <c r="E11" s="47">
        <v>1</v>
      </c>
      <c r="F11" s="48"/>
      <c r="G11" s="49"/>
      <c r="H11" s="49"/>
      <c r="I11" s="49"/>
      <c r="J11" s="49">
        <f t="shared" si="1"/>
        <v>0</v>
      </c>
    </row>
    <row r="12" spans="1:10" ht="16" x14ac:dyDescent="0.35">
      <c r="A12" s="44">
        <v>7</v>
      </c>
      <c r="B12" s="45" t="s">
        <v>129</v>
      </c>
      <c r="C12" s="45" t="s">
        <v>128</v>
      </c>
      <c r="D12" s="46" t="s">
        <v>119</v>
      </c>
      <c r="E12" s="47">
        <v>1</v>
      </c>
      <c r="F12" s="48"/>
      <c r="G12" s="49"/>
      <c r="H12" s="49"/>
      <c r="I12" s="49"/>
      <c r="J12" s="49">
        <f t="shared" si="1"/>
        <v>0</v>
      </c>
    </row>
    <row r="13" spans="1:10" ht="16" x14ac:dyDescent="0.35">
      <c r="A13" s="44">
        <v>8</v>
      </c>
      <c r="B13" s="45" t="s">
        <v>126</v>
      </c>
      <c r="C13" s="45" t="s">
        <v>127</v>
      </c>
      <c r="D13" s="46" t="s">
        <v>119</v>
      </c>
      <c r="E13" s="47">
        <v>13</v>
      </c>
      <c r="F13" s="45"/>
      <c r="G13" s="49"/>
      <c r="H13" s="49"/>
      <c r="I13" s="49"/>
      <c r="J13" s="49">
        <f t="shared" si="1"/>
        <v>0</v>
      </c>
    </row>
    <row r="14" spans="1:10" ht="16" x14ac:dyDescent="0.35">
      <c r="A14" s="44">
        <v>9</v>
      </c>
      <c r="B14" s="45" t="s">
        <v>126</v>
      </c>
      <c r="C14" s="45" t="s">
        <v>125</v>
      </c>
      <c r="D14" s="46" t="s">
        <v>119</v>
      </c>
      <c r="E14" s="47">
        <v>2</v>
      </c>
      <c r="F14" s="45"/>
      <c r="G14" s="49"/>
      <c r="H14" s="49"/>
      <c r="I14" s="49"/>
      <c r="J14" s="49">
        <f t="shared" si="1"/>
        <v>0</v>
      </c>
    </row>
    <row r="15" spans="1:10" ht="17.5" x14ac:dyDescent="0.35">
      <c r="A15" s="44">
        <v>10</v>
      </c>
      <c r="B15" s="45" t="s">
        <v>124</v>
      </c>
      <c r="C15" s="50"/>
      <c r="D15" s="46" t="s">
        <v>139</v>
      </c>
      <c r="E15" s="47">
        <v>180</v>
      </c>
      <c r="F15" s="48"/>
      <c r="G15" s="49"/>
      <c r="H15" s="49"/>
      <c r="I15" s="49"/>
      <c r="J15" s="49">
        <f t="shared" si="1"/>
        <v>0</v>
      </c>
    </row>
    <row r="16" spans="1:10" ht="31" x14ac:dyDescent="0.35">
      <c r="A16" s="44">
        <v>11</v>
      </c>
      <c r="B16" s="51" t="s">
        <v>123</v>
      </c>
      <c r="C16" s="45"/>
      <c r="D16" s="46"/>
      <c r="E16" s="47"/>
      <c r="F16" s="45"/>
      <c r="G16" s="49"/>
      <c r="H16" s="49"/>
      <c r="I16" s="48"/>
      <c r="J16" s="49">
        <f t="shared" si="1"/>
        <v>0</v>
      </c>
    </row>
    <row r="17" spans="1:10" ht="16" x14ac:dyDescent="0.35">
      <c r="A17" s="44">
        <v>12</v>
      </c>
      <c r="B17" s="45" t="s">
        <v>122</v>
      </c>
      <c r="C17" s="45"/>
      <c r="D17" s="46"/>
      <c r="E17" s="47"/>
      <c r="F17" s="52"/>
      <c r="G17" s="49"/>
      <c r="H17" s="49"/>
      <c r="I17" s="48"/>
      <c r="J17" s="49">
        <f t="shared" si="1"/>
        <v>0</v>
      </c>
    </row>
    <row r="18" spans="1:10" ht="16" x14ac:dyDescent="0.35">
      <c r="A18" s="44">
        <v>13</v>
      </c>
      <c r="B18" s="45" t="s">
        <v>121</v>
      </c>
      <c r="C18" s="45" t="s">
        <v>120</v>
      </c>
      <c r="D18" s="46" t="s">
        <v>116</v>
      </c>
      <c r="E18" s="47">
        <v>50</v>
      </c>
      <c r="F18" s="53"/>
      <c r="G18" s="49"/>
      <c r="H18" s="49"/>
      <c r="I18" s="49"/>
      <c r="J18" s="49">
        <f t="shared" si="1"/>
        <v>0</v>
      </c>
    </row>
    <row r="19" spans="1:10" ht="16" x14ac:dyDescent="0.35">
      <c r="A19" s="44">
        <v>14</v>
      </c>
      <c r="B19" s="45" t="s">
        <v>118</v>
      </c>
      <c r="C19" s="45" t="s">
        <v>117</v>
      </c>
      <c r="D19" s="46" t="s">
        <v>116</v>
      </c>
      <c r="E19" s="47">
        <v>10</v>
      </c>
      <c r="F19" s="53"/>
      <c r="G19" s="49"/>
      <c r="H19" s="49"/>
      <c r="I19" s="49"/>
      <c r="J19" s="49">
        <f t="shared" si="1"/>
        <v>0</v>
      </c>
    </row>
    <row r="20" spans="1:10" ht="16" x14ac:dyDescent="0.35">
      <c r="A20" s="44">
        <v>15</v>
      </c>
      <c r="B20" s="45" t="s">
        <v>115</v>
      </c>
      <c r="C20" s="45"/>
      <c r="D20" s="46" t="s">
        <v>5</v>
      </c>
      <c r="E20" s="47">
        <v>70</v>
      </c>
      <c r="F20" s="45"/>
      <c r="G20" s="49"/>
      <c r="H20" s="49"/>
      <c r="I20" s="49"/>
      <c r="J20" s="49">
        <f t="shared" si="1"/>
        <v>0</v>
      </c>
    </row>
    <row r="21" spans="1:10" ht="16" x14ac:dyDescent="0.4">
      <c r="A21" s="44"/>
      <c r="B21" s="54"/>
      <c r="C21" s="25"/>
      <c r="D21" s="44"/>
      <c r="E21" s="44"/>
      <c r="F21" s="55"/>
      <c r="G21" s="49"/>
      <c r="H21" s="49"/>
      <c r="I21" s="49"/>
      <c r="J21" s="49"/>
    </row>
    <row r="22" spans="1:10" ht="16" x14ac:dyDescent="0.45">
      <c r="A22" s="15"/>
      <c r="B22" s="15"/>
      <c r="C22" s="16"/>
      <c r="D22" s="15"/>
      <c r="E22" s="32"/>
      <c r="F22" s="1"/>
      <c r="G22" s="32"/>
      <c r="H22" s="32"/>
      <c r="I22" s="32"/>
      <c r="J22" s="32"/>
    </row>
    <row r="23" spans="1:10" ht="16" x14ac:dyDescent="0.35">
      <c r="A23" s="12"/>
      <c r="B23" s="12"/>
      <c r="C23" s="64" t="s">
        <v>8</v>
      </c>
      <c r="D23" s="65"/>
      <c r="E23" s="58"/>
      <c r="F23" s="66"/>
      <c r="G23" s="67"/>
      <c r="H23" s="67"/>
      <c r="I23" s="67"/>
      <c r="J23" s="59">
        <f>SUM(I6:I20)</f>
        <v>0</v>
      </c>
    </row>
    <row r="24" spans="1:10" ht="32" x14ac:dyDescent="0.4">
      <c r="A24" s="12"/>
      <c r="B24" s="12"/>
      <c r="C24" s="64" t="s">
        <v>9</v>
      </c>
      <c r="D24" s="60">
        <v>0.28000000000000003</v>
      </c>
      <c r="E24" s="61"/>
      <c r="F24" s="66"/>
      <c r="G24" s="67"/>
      <c r="H24" s="67"/>
      <c r="I24" s="67"/>
      <c r="J24" s="59">
        <f>J23*D24+J23</f>
        <v>0</v>
      </c>
    </row>
    <row r="25" spans="1:10" ht="16" x14ac:dyDescent="0.35">
      <c r="A25" s="12"/>
      <c r="B25" s="12"/>
      <c r="C25" s="64" t="s">
        <v>10</v>
      </c>
      <c r="D25" s="62"/>
      <c r="E25" s="62"/>
      <c r="F25" s="66"/>
      <c r="G25" s="67"/>
      <c r="H25" s="67"/>
      <c r="I25" s="67"/>
      <c r="J25" s="59">
        <f>SUM(G6:G20)</f>
        <v>0</v>
      </c>
    </row>
    <row r="26" spans="1:10" ht="32" x14ac:dyDescent="0.35">
      <c r="A26" s="12"/>
      <c r="B26" s="12"/>
      <c r="C26" s="64" t="s">
        <v>11</v>
      </c>
      <c r="D26" s="62"/>
      <c r="E26" s="62"/>
      <c r="F26" s="66"/>
      <c r="G26" s="67"/>
      <c r="H26" s="67"/>
      <c r="I26" s="67"/>
      <c r="J26" s="59">
        <f>J25+J24</f>
        <v>0</v>
      </c>
    </row>
    <row r="27" spans="1:10" ht="32" x14ac:dyDescent="0.35">
      <c r="A27" s="12"/>
      <c r="B27" s="12"/>
      <c r="C27" s="64" t="s">
        <v>12</v>
      </c>
      <c r="D27" s="60">
        <v>0.05</v>
      </c>
      <c r="E27" s="62"/>
      <c r="F27" s="66"/>
      <c r="G27" s="67"/>
      <c r="H27" s="67"/>
      <c r="I27" s="67"/>
      <c r="J27" s="59">
        <f>J25*D27</f>
        <v>0</v>
      </c>
    </row>
    <row r="28" spans="1:10" ht="16" x14ac:dyDescent="0.35">
      <c r="A28" s="12"/>
      <c r="B28" s="12"/>
      <c r="C28" s="64" t="s">
        <v>13</v>
      </c>
      <c r="D28" s="60"/>
      <c r="E28" s="62"/>
      <c r="F28" s="66"/>
      <c r="G28" s="67"/>
      <c r="H28" s="67"/>
      <c r="I28" s="67"/>
      <c r="J28" s="59">
        <f>J26+J27</f>
        <v>0</v>
      </c>
    </row>
    <row r="29" spans="1:10" ht="16" x14ac:dyDescent="0.35">
      <c r="A29" s="12"/>
      <c r="B29" s="12"/>
      <c r="C29" s="64" t="s">
        <v>14</v>
      </c>
      <c r="D29" s="60">
        <v>0.06</v>
      </c>
      <c r="E29" s="62"/>
      <c r="F29" s="66"/>
      <c r="G29" s="67"/>
      <c r="H29" s="67"/>
      <c r="I29" s="67"/>
      <c r="J29" s="59">
        <f>J24*D29</f>
        <v>0</v>
      </c>
    </row>
    <row r="30" spans="1:10" ht="16" x14ac:dyDescent="0.35">
      <c r="A30" s="12"/>
      <c r="B30" s="12"/>
      <c r="C30" s="64" t="s">
        <v>13</v>
      </c>
      <c r="D30" s="60"/>
      <c r="E30" s="62"/>
      <c r="F30" s="66"/>
      <c r="G30" s="67"/>
      <c r="H30" s="67"/>
      <c r="I30" s="67"/>
      <c r="J30" s="59">
        <f>J28+J29</f>
        <v>0</v>
      </c>
    </row>
    <row r="31" spans="1:10" ht="16" x14ac:dyDescent="0.35">
      <c r="A31" s="12"/>
      <c r="B31" s="12"/>
      <c r="C31" s="64" t="s">
        <v>15</v>
      </c>
      <c r="D31" s="60">
        <v>0.1</v>
      </c>
      <c r="E31" s="62"/>
      <c r="F31" s="66"/>
      <c r="G31" s="67"/>
      <c r="H31" s="67"/>
      <c r="I31" s="67"/>
      <c r="J31" s="59">
        <f>J30*D31</f>
        <v>0</v>
      </c>
    </row>
    <row r="32" spans="1:10" ht="16" x14ac:dyDescent="0.35">
      <c r="A32" s="12"/>
      <c r="B32" s="12"/>
      <c r="C32" s="64" t="s">
        <v>13</v>
      </c>
      <c r="D32" s="60"/>
      <c r="E32" s="62"/>
      <c r="F32" s="66"/>
      <c r="G32" s="67"/>
      <c r="H32" s="67"/>
      <c r="I32" s="67"/>
      <c r="J32" s="59">
        <f>J31+J30</f>
        <v>0</v>
      </c>
    </row>
    <row r="33" spans="1:10" ht="16" x14ac:dyDescent="0.35">
      <c r="A33" s="12"/>
      <c r="B33" s="12"/>
      <c r="C33" s="64" t="s">
        <v>16</v>
      </c>
      <c r="D33" s="60">
        <v>0.05</v>
      </c>
      <c r="E33" s="62"/>
      <c r="F33" s="66"/>
      <c r="G33" s="67"/>
      <c r="H33" s="67"/>
      <c r="I33" s="67"/>
      <c r="J33" s="59">
        <f>J32*D33</f>
        <v>0</v>
      </c>
    </row>
    <row r="34" spans="1:10" ht="16" x14ac:dyDescent="0.35">
      <c r="A34" s="12"/>
      <c r="B34" s="12"/>
      <c r="C34" s="64" t="s">
        <v>13</v>
      </c>
      <c r="D34" s="60"/>
      <c r="E34" s="62"/>
      <c r="F34" s="66"/>
      <c r="G34" s="67"/>
      <c r="H34" s="67"/>
      <c r="I34" s="67"/>
      <c r="J34" s="59">
        <f>J33+J32</f>
        <v>0</v>
      </c>
    </row>
    <row r="35" spans="1:10" ht="16" x14ac:dyDescent="0.35">
      <c r="A35" s="12"/>
      <c r="B35" s="12"/>
      <c r="C35" s="64" t="s">
        <v>17</v>
      </c>
      <c r="D35" s="60">
        <v>0.18</v>
      </c>
      <c r="E35" s="62"/>
      <c r="F35" s="66"/>
      <c r="G35" s="67"/>
      <c r="H35" s="67"/>
      <c r="I35" s="67"/>
      <c r="J35" s="59">
        <f>D35*J34</f>
        <v>0</v>
      </c>
    </row>
    <row r="36" spans="1:10" ht="16" x14ac:dyDescent="0.35">
      <c r="A36" s="12"/>
      <c r="B36" s="12"/>
      <c r="C36" s="64" t="s">
        <v>18</v>
      </c>
      <c r="D36" s="63"/>
      <c r="E36" s="62"/>
      <c r="F36" s="66"/>
      <c r="G36" s="67"/>
      <c r="H36" s="67"/>
      <c r="I36" s="67"/>
      <c r="J36" s="59">
        <f>J35+J34</f>
        <v>0</v>
      </c>
    </row>
  </sheetData>
  <mergeCells count="12">
    <mergeCell ref="A5:J5"/>
    <mergeCell ref="B3:C4"/>
    <mergeCell ref="B2:C2"/>
    <mergeCell ref="F2:G2"/>
    <mergeCell ref="A1:J1"/>
    <mergeCell ref="H2:I2"/>
    <mergeCell ref="A3:A4"/>
    <mergeCell ref="D3:D4"/>
    <mergeCell ref="E3:E4"/>
    <mergeCell ref="F3:G3"/>
    <mergeCell ref="H3:I3"/>
    <mergeCell ref="J3:J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ჯამი</vt:lpstr>
      <vt:lpstr>უნივერსიტეტი - ელექტროობა</vt:lpstr>
      <vt:lpstr>HVAC</vt:lpstr>
      <vt:lpstr>'უნივერსიტეტი - ელექტროობა'!Print_Area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2021-03-22T11:00:01Z</dcterms:modified>
</cp:coreProperties>
</file>